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ts009\企画財政課\財政室\02 課共通\02 県自治財政室\01 自治財政室照会・回答\R4\R5.1月\050110受領　公営企業に係る経営比較分析表（令和３年度決算）の分析等について\02各課回答\環境センター回答\"/>
    </mc:Choice>
  </mc:AlternateContent>
  <workbookProtection workbookAlgorithmName="SHA-512" workbookHashValue="RHxTI6LnRwDdCZysSjT5bxHXneBnKrt6HJSMVXRIFLq++ewlT1LrKTn3OMDtwNzE2azDYWsbZ48m4fsb48hUuA==" workbookSaltValue="LX9kKH4CgpU4govtxjSPdA==" workbookSpinCount="100000" lockStructure="1"/>
  <bookViews>
    <workbookView xWindow="0" yWindow="0" windowWidth="20490" windowHeight="820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E86" i="4"/>
  <c r="AT10" i="4"/>
  <c r="AL10" i="4"/>
  <c r="I10" i="4"/>
  <c r="AL8" i="4"/>
  <c r="P8" i="4"/>
  <c r="I8" i="4"/>
</calcChain>
</file>

<file path=xl/sharedStrings.xml><?xml version="1.0" encoding="utf-8"?>
<sst xmlns="http://schemas.openxmlformats.org/spreadsheetml/2006/main" count="236" uniqueCount="121">
  <si>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</si>
  <si>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</si>
  <si>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</si>
  <si>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</si>
  <si>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</si>
  <si>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</si>
  <si>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</si>
  <si>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</si>
  <si>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</si>
  <si>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</si>
  <si>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</si>
  <si>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</si>
  <si>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</si>
  <si>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</si>
  <si>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</si>
  <si>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</si>
  <si>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</si>
  <si>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</si>
  <si>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</si>
  <si>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</si>
  <si>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</si>
  <si>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</si>
  <si>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</si>
  <si>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</si>
  <si>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</si>
  <si>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</si>
  <si>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</si>
  <si>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</si>
  <si>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</si>
  <si>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</si>
  <si>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</si>
  <si>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</si>
  <si>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</si>
  <si>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</si>
  <si>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</si>
  <si>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</si>
  <si>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</si>
  <si>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</si>
  <si>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</si>
  <si>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</si>
  <si>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</si>
  <si>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</si>
  <si>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</si>
  <si>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</si>
  <si>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</si>
  <si>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</si>
  <si>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</si>
  <si>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</si>
  <si>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</si>
  <si>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</si>
  <si>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</si>
  <si>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</si>
  <si>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</si>
  <si>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</si>
  <si>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</si>
  <si>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</si>
  <si>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</si>
  <si>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</si>
  <si>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</si>
  <si>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</si>
  <si>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</si>
  <si>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</si>
  <si>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</si>
  <si>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</si>
  <si>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</si>
  <si>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</si>
  <si>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</si>
  <si>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</si>
  <si>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</si>
  <si>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</si>
  <si>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</si>
  <si>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</si>
  <si>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</si>
  <si>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</si>
  <si>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</si>
  <si>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</si>
  <si>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</si>
  <si>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</si>
  <si>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</si>
  <si>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</si>
  <si>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</si>
  <si>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</si>
  <si>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</si>
  <si>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</si>
  <si>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</si>
  <si>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</si>
  <si>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</si>
  <si>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</si>
  <si>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</si>
  <si>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</si>
  <si>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</si>
  <si>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</si>
  <si>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</si>
  <si>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</si>
  <si>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</si>
  <si>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</si>
  <si>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</si>
  <si>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</si>
  <si>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熱海市</t>
  </si>
  <si>
    <t>法非適用</t>
  </si>
  <si>
    <t>下水道事業</t>
  </si>
  <si>
    <t>漁業集落排水</t>
  </si>
  <si>
    <t>H3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</si>
  <si>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</si>
  <si>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</si>
  <si>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</si>
  <si>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</si>
  <si>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</si>
  <si>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</si>
  <si>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</si>
  <si>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</si>
  <si>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</si>
  <si>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</si>
  <si>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</si>
  <si>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</si>
  <si>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</si>
  <si>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</si>
  <si>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</si>
  <si>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r>
      <t>　平成19年4月の供用開始から</t>
    </r>
    <r>
      <rPr>
        <sz val="11"/>
        <color rgb="FFFF0000"/>
        <rFont val="ＭＳ ゴシック"/>
        <family val="3"/>
        <charset val="128"/>
      </rPr>
      <t>令和３</t>
    </r>
    <r>
      <rPr>
        <sz val="11"/>
        <color theme="1"/>
        <rFont val="ＭＳ ゴシック"/>
        <family val="3"/>
        <charset val="128"/>
      </rPr>
      <t>年度末で</t>
    </r>
    <r>
      <rPr>
        <sz val="11"/>
        <color rgb="FFFF0000"/>
        <rFont val="ＭＳ ゴシック"/>
        <family val="3"/>
        <charset val="128"/>
      </rPr>
      <t>15</t>
    </r>
    <r>
      <rPr>
        <sz val="11"/>
        <color theme="1"/>
        <rFont val="ＭＳ ゴシック"/>
        <family val="3"/>
        <charset val="128"/>
      </rPr>
      <t>年経過、施設や管渠は比較的新しい状態にあるものの、相応の経年劣化が進行しつつある。
　管渠については“漁業集落排水”区域内の布設は供用開始当初において概ね完了していることから、供用開始後に新たな管渠整備がなく、「③管渠更新率」もゼロで推移している。
　</t>
    </r>
    <r>
      <rPr>
        <sz val="11"/>
        <rFont val="ＭＳ ゴシック"/>
        <family val="3"/>
        <charset val="128"/>
      </rPr>
      <t>今後は、長期的視点に立った計画的な維持管理は不可欠であることから、令和元(平成31)年度に策定した『機能保全計画』等をベースに、より計画的、効率的な施設等の維持管理を目指すものである。</t>
    </r>
    <rPh sb="15" eb="17">
      <t>レイワ</t>
    </rPh>
    <rPh sb="150" eb="152">
      <t>コンゴ</t>
    </rPh>
    <rPh sb="154" eb="157">
      <t>チョウキテキ</t>
    </rPh>
    <rPh sb="157" eb="159">
      <t>シテン</t>
    </rPh>
    <rPh sb="160" eb="161">
      <t>タ</t>
    </rPh>
    <rPh sb="195" eb="197">
      <t>サクテイ</t>
    </rPh>
    <rPh sb="207" eb="208">
      <t>トウ</t>
    </rPh>
    <rPh sb="216" eb="219">
      <t>ケイカクテキ</t>
    </rPh>
    <rPh sb="220" eb="223">
      <t>コウリツテキ</t>
    </rPh>
    <rPh sb="224" eb="226">
      <t>シセツ</t>
    </rPh>
    <rPh sb="226" eb="227">
      <t>トウ</t>
    </rPh>
    <rPh sb="228" eb="230">
      <t>イジ</t>
    </rPh>
    <rPh sb="230" eb="232">
      <t>カンリ</t>
    </rPh>
    <rPh sb="233" eb="235">
      <t>メザ</t>
    </rPh>
    <phoneticPr fontId="4"/>
  </si>
  <si>
    <r>
      <t>　“離島”かつ“漁業集落排水”という特殊要因から、一般会計繰入金に依存する事業が今後も続くものと見込まれる。さらに今後は施設や管渠の老朽化の進行</t>
    </r>
    <r>
      <rPr>
        <sz val="11"/>
        <rFont val="ＭＳ ゴシック"/>
        <family val="3"/>
        <charset val="128"/>
      </rPr>
      <t>に伴う修繕費等の維持管理費用の増加が見込まれることから、令和元(平成31)年度に策定した『機能保全計画』に基づく計画的な維持管理を行い、令和２年度に策定した『経営戦略』に基づき、</t>
    </r>
    <r>
      <rPr>
        <sz val="11"/>
        <color theme="1"/>
        <rFont val="ＭＳ ゴシック"/>
        <family val="3"/>
        <charset val="128"/>
      </rPr>
      <t>経費削減をはじめとするより一層の経営努力により、少しでも</t>
    </r>
    <r>
      <rPr>
        <sz val="11"/>
        <rFont val="ＭＳ ゴシック"/>
        <family val="3"/>
        <charset val="128"/>
      </rPr>
      <t>一般会計</t>
    </r>
    <r>
      <rPr>
        <sz val="11"/>
        <color theme="1"/>
        <rFont val="ＭＳ ゴシック"/>
        <family val="3"/>
        <charset val="128"/>
      </rPr>
      <t>繰入金に依存しない事業展開を進めるよう注力していくものである。
　</t>
    </r>
    <r>
      <rPr>
        <sz val="11"/>
        <color rgb="FFFF0000"/>
        <rFont val="ＭＳ ゴシック"/>
        <family val="3"/>
        <charset val="128"/>
      </rPr>
      <t>なお、令和６年度から地方公営企業法を全部適用する予定であり、法適化により自らの経営状況をより的確に把握し、更なる経営の健全化に努めていきたい。</t>
    </r>
    <rPh sb="73" eb="74">
      <t>トモナ</t>
    </rPh>
    <rPh sb="75" eb="77">
      <t>シュウゼン</t>
    </rPh>
    <rPh sb="90" eb="92">
      <t>ミコ</t>
    </rPh>
    <rPh sb="121" eb="123">
      <t>ケイカク</t>
    </rPh>
    <rPh sb="125" eb="126">
      <t>モト</t>
    </rPh>
    <rPh sb="128" eb="131">
      <t>ケイカクテキ</t>
    </rPh>
    <rPh sb="132" eb="134">
      <t>イジ</t>
    </rPh>
    <rPh sb="134" eb="136">
      <t>カンリ</t>
    </rPh>
    <rPh sb="137" eb="138">
      <t>オコナ</t>
    </rPh>
    <rPh sb="140" eb="142">
      <t>レイワ</t>
    </rPh>
    <rPh sb="143" eb="145">
      <t>ネンド</t>
    </rPh>
    <rPh sb="146" eb="148">
      <t>サクテイ</t>
    </rPh>
    <rPh sb="151" eb="153">
      <t>ケイエイ</t>
    </rPh>
    <rPh sb="153" eb="155">
      <t>センリャク</t>
    </rPh>
    <rPh sb="157" eb="158">
      <t>モト</t>
    </rPh>
    <rPh sb="189" eb="191">
      <t>イッパン</t>
    </rPh>
    <rPh sb="191" eb="193">
      <t>カイケイ</t>
    </rPh>
    <rPh sb="229" eb="231">
      <t>レイワ</t>
    </rPh>
    <rPh sb="232" eb="234">
      <t>ネンド</t>
    </rPh>
    <rPh sb="236" eb="238">
      <t>チホウ</t>
    </rPh>
    <rPh sb="238" eb="240">
      <t>コウエイ</t>
    </rPh>
    <rPh sb="240" eb="242">
      <t>キギョウ</t>
    </rPh>
    <rPh sb="242" eb="243">
      <t>ホウ</t>
    </rPh>
    <rPh sb="244" eb="246">
      <t>ゼンブ</t>
    </rPh>
    <rPh sb="246" eb="248">
      <t>テキヨウ</t>
    </rPh>
    <rPh sb="250" eb="252">
      <t>ヨテイ</t>
    </rPh>
    <rPh sb="256" eb="257">
      <t>ホウ</t>
    </rPh>
    <rPh sb="257" eb="258">
      <t>テキ</t>
    </rPh>
    <rPh sb="258" eb="259">
      <t>カ</t>
    </rPh>
    <rPh sb="262" eb="263">
      <t>ミズカ</t>
    </rPh>
    <rPh sb="265" eb="267">
      <t>ケイエイ</t>
    </rPh>
    <rPh sb="267" eb="269">
      <t>ジョウキョウ</t>
    </rPh>
    <rPh sb="272" eb="274">
      <t>テキカク</t>
    </rPh>
    <rPh sb="275" eb="277">
      <t>ハアク</t>
    </rPh>
    <rPh sb="279" eb="280">
      <t>サラ</t>
    </rPh>
    <rPh sb="282" eb="284">
      <t>ケイエイ</t>
    </rPh>
    <rPh sb="285" eb="288">
      <t>ケンゼンカ</t>
    </rPh>
    <rPh sb="289" eb="290">
      <t>ツト</t>
    </rPh>
    <phoneticPr fontId="4"/>
  </si>
  <si>
    <r>
      <t>　本特別会計は“離島”という地域的特殊性、かつその離島の中で“漁業集落排水”という極めて限られた区域内における事業である。
　またその特殊性として“観光的要素”も勘案する必要があることから、使用量についてピーク時を見据えた設計が必要であり「⑦施設利用率」が全体的に低く推移していることも特徴である。
　また、本会計は“離島”かつ“漁業集落排水”という特殊な事情から、既に「⑧水洗化率」は100％であり、これ以上の新規接続は望めず、本土と離島との平等性の観点から使用料単価の値上げも困難な状況にあり、料金収入の増収は見込めない状況であるため、“一般会計からの繰入金”により、単年度収支の赤字を補填しており、「①収益的収支比率」は事実上100％以上で推移している状況である。なお、地方債償還に要する経費については全額一般会計で負担しているため、「④企業債残高対事業規模比率」はゼロとなる。※R02は正しくは「0.00」である。「⑤経費回収率」</t>
    </r>
    <r>
      <rPr>
        <sz val="11"/>
        <rFont val="ＭＳ ゴシック"/>
        <family val="3"/>
        <charset val="128"/>
      </rPr>
      <t>及び「⑥汚水処理原価」については、施設経年劣化に伴い経費回収率</t>
    </r>
    <r>
      <rPr>
        <sz val="11"/>
        <color rgb="FFFF0000"/>
        <rFont val="ＭＳ ゴシック"/>
        <family val="3"/>
        <charset val="128"/>
      </rPr>
      <t>は</t>
    </r>
    <r>
      <rPr>
        <sz val="11"/>
        <rFont val="ＭＳ ゴシック"/>
        <family val="3"/>
        <charset val="128"/>
      </rPr>
      <t>低く推移し、汚染処理原価については</t>
    </r>
    <r>
      <rPr>
        <sz val="11"/>
        <color rgb="FFFF0000"/>
        <rFont val="ＭＳ ゴシック"/>
        <family val="3"/>
        <charset val="128"/>
      </rPr>
      <t>他団体と比較し高く推移</t>
    </r>
    <r>
      <rPr>
        <sz val="11"/>
        <rFont val="ＭＳ ゴシック"/>
        <family val="3"/>
        <charset val="128"/>
      </rPr>
      <t>している。</t>
    </r>
    <r>
      <rPr>
        <sz val="11"/>
        <color theme="1"/>
        <rFont val="ＭＳ ゴシック"/>
        <family val="3"/>
        <charset val="128"/>
      </rPr>
      <t>また、歳入全体の約</t>
    </r>
    <r>
      <rPr>
        <sz val="11"/>
        <color rgb="FFFF0000"/>
        <rFont val="ＭＳ ゴシック"/>
        <family val="3"/>
        <charset val="128"/>
      </rPr>
      <t>36</t>
    </r>
    <r>
      <rPr>
        <sz val="11"/>
        <color theme="1"/>
        <rFont val="ＭＳ ゴシック"/>
        <family val="3"/>
        <charset val="128"/>
      </rPr>
      <t>％を“一般会計繰入金”により対応している状態である。
　今後も一般会計繰入金への依存度が高い状態で推移することが見込まれるが、</t>
    </r>
    <r>
      <rPr>
        <sz val="11"/>
        <rFont val="ＭＳ ゴシック"/>
        <family val="3"/>
        <charset val="128"/>
      </rPr>
      <t>令和2年度に策定した『経営戦略』等をベースに、より一層の経営健全化に注力し、少しでも一般会計繰入金に頼らない事業展開を目指すものである。</t>
    </r>
    <rPh sb="165" eb="167">
      <t>ギョギョウ</t>
    </rPh>
    <rPh sb="167" eb="169">
      <t>シュウラク</t>
    </rPh>
    <rPh sb="169" eb="171">
      <t>ハイスイ</t>
    </rPh>
    <rPh sb="178" eb="180">
      <t>ジジョウ</t>
    </rPh>
    <rPh sb="183" eb="184">
      <t>スデ</t>
    </rPh>
    <rPh sb="187" eb="190">
      <t>スイセンカ</t>
    </rPh>
    <rPh sb="190" eb="191">
      <t>リツ</t>
    </rPh>
    <rPh sb="203" eb="205">
      <t>イジョウ</t>
    </rPh>
    <rPh sb="206" eb="208">
      <t>シンキ</t>
    </rPh>
    <rPh sb="208" eb="210">
      <t>セツゾク</t>
    </rPh>
    <rPh sb="211" eb="212">
      <t>ノゾ</t>
    </rPh>
    <rPh sb="215" eb="217">
      <t>ホンド</t>
    </rPh>
    <rPh sb="218" eb="220">
      <t>リトウ</t>
    </rPh>
    <rPh sb="222" eb="225">
      <t>ビョウドウセイ</t>
    </rPh>
    <rPh sb="226" eb="228">
      <t>カンテン</t>
    </rPh>
    <rPh sb="230" eb="233">
      <t>シヨウリョウ</t>
    </rPh>
    <rPh sb="233" eb="235">
      <t>タンカ</t>
    </rPh>
    <rPh sb="236" eb="238">
      <t>ネア</t>
    </rPh>
    <rPh sb="243" eb="245">
      <t>ジョウキョウ</t>
    </rPh>
    <rPh sb="249" eb="251">
      <t>リョウキン</t>
    </rPh>
    <rPh sb="251" eb="253">
      <t>シュウニュウ</t>
    </rPh>
    <rPh sb="254" eb="256">
      <t>ゾウシュウ</t>
    </rPh>
    <rPh sb="257" eb="259">
      <t>ミコ</t>
    </rPh>
    <rPh sb="262" eb="264">
      <t>ジョウキョウ</t>
    </rPh>
    <rPh sb="271" eb="273">
      <t>イッパン</t>
    </rPh>
    <rPh sb="273" eb="275">
      <t>カイケイ</t>
    </rPh>
    <rPh sb="278" eb="280">
      <t>クリイレ</t>
    </rPh>
    <rPh sb="280" eb="281">
      <t>キン</t>
    </rPh>
    <rPh sb="286" eb="289">
      <t>タンネンド</t>
    </rPh>
    <rPh sb="289" eb="291">
      <t>シュウシ</t>
    </rPh>
    <rPh sb="295" eb="297">
      <t>ホテン</t>
    </rPh>
    <rPh sb="338" eb="341">
      <t>チホウサイ</t>
    </rPh>
    <rPh sb="341" eb="343">
      <t>ショウカン</t>
    </rPh>
    <rPh sb="344" eb="345">
      <t>ヨウ</t>
    </rPh>
    <rPh sb="347" eb="349">
      <t>ケイヒ</t>
    </rPh>
    <rPh sb="354" eb="356">
      <t>ゼンガク</t>
    </rPh>
    <rPh sb="356" eb="358">
      <t>イッパン</t>
    </rPh>
    <rPh sb="358" eb="360">
      <t>カイケイ</t>
    </rPh>
    <rPh sb="361" eb="363">
      <t>フタン</t>
    </rPh>
    <rPh sb="372" eb="374">
      <t>キギョウ</t>
    </rPh>
    <rPh sb="374" eb="375">
      <t>サイ</t>
    </rPh>
    <rPh sb="375" eb="377">
      <t>ザンダカ</t>
    </rPh>
    <rPh sb="377" eb="378">
      <t>タイ</t>
    </rPh>
    <rPh sb="378" eb="380">
      <t>ジギョウ</t>
    </rPh>
    <rPh sb="380" eb="382">
      <t>キボ</t>
    </rPh>
    <rPh sb="382" eb="384">
      <t>ヒリツ</t>
    </rPh>
    <rPh sb="397" eb="398">
      <t>タダ</t>
    </rPh>
    <rPh sb="419" eb="420">
      <t>オヨ</t>
    </rPh>
    <rPh sb="436" eb="438">
      <t>シセツ</t>
    </rPh>
    <rPh sb="438" eb="440">
      <t>ケイネン</t>
    </rPh>
    <rPh sb="440" eb="442">
      <t>レッカ</t>
    </rPh>
    <rPh sb="443" eb="444">
      <t>トモナ</t>
    </rPh>
    <rPh sb="445" eb="447">
      <t>ケイヒ</t>
    </rPh>
    <rPh sb="447" eb="449">
      <t>カイシュウ</t>
    </rPh>
    <rPh sb="449" eb="450">
      <t>リツ</t>
    </rPh>
    <rPh sb="457" eb="459">
      <t>オセン</t>
    </rPh>
    <rPh sb="459" eb="461">
      <t>ショリ</t>
    </rPh>
    <rPh sb="461" eb="463">
      <t>ゲンカ</t>
    </rPh>
    <rPh sb="574" eb="575">
      <t>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</si>
</sst>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D32-4FAA-B39D-CB0AFDEF6D84}"/>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
                  <c:v>0</c:v>
                </c:pt>
                <c:pt idx="1">
                  <c:v>0.26</c:v>
                </c:pt>
                <c:pt idx="2">
                  <c:v>0.04</c:v>
                </c:pt>
                <c:pt idx="3" formatCode="#,##0.00;&quot;△&quot;#,##0.00">
                  <c:v>0</c:v>
                </c:pt>
                <c:pt idx="4" formatCode="#,##0.00;&quot;△&quot;#,##0.00">
                  <c:v>0</c:v>
                </c:pt>
              </c:numCache>
            </c:numRef>
          </c:val>
          <c:smooth val="0"/>
          <c:extLst>
            <c:ext xmlns:c16="http://schemas.microsoft.com/office/drawing/2014/chart" uri="{C3380CC4-5D6E-409C-BE32-E72D297353CC}">
              <c16:uniqueId val="{00000001-BD32-4FAA-B39D-CB0AFDEF6D84}"/>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12.01</c:v>
                </c:pt>
                <c:pt idx="1">
                  <c:v>11.81</c:v>
                </c:pt>
                <c:pt idx="2">
                  <c:v>11.81</c:v>
                </c:pt>
                <c:pt idx="3">
                  <c:v>12.01</c:v>
                </c:pt>
                <c:pt idx="4">
                  <c:v>8.07</c:v>
                </c:pt>
              </c:numCache>
            </c:numRef>
          </c:val>
          <c:extLst>
            <c:ext xmlns:c16="http://schemas.microsoft.com/office/drawing/2014/chart" uri="{C3380CC4-5D6E-409C-BE32-E72D297353CC}">
              <c16:uniqueId val="{00000000-2CE5-40AA-B39B-6B9FFAB70A14}"/>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29.8</c:v>
                </c:pt>
                <c:pt idx="1">
                  <c:v>29.43</c:v>
                </c:pt>
                <c:pt idx="2">
                  <c:v>26.7</c:v>
                </c:pt>
                <c:pt idx="3">
                  <c:v>29.12</c:v>
                </c:pt>
                <c:pt idx="4">
                  <c:v>29.1</c:v>
                </c:pt>
              </c:numCache>
            </c:numRef>
          </c:val>
          <c:smooth val="0"/>
          <c:extLst>
            <c:ext xmlns:c16="http://schemas.microsoft.com/office/drawing/2014/chart" uri="{C3380CC4-5D6E-409C-BE32-E72D297353CC}">
              <c16:uniqueId val="{00000001-2CE5-40AA-B39B-6B9FFAB70A14}"/>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714A-42CD-AA9F-0F50E441B742}"/>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66.95</c:v>
                </c:pt>
                <c:pt idx="1">
                  <c:v>66.33</c:v>
                </c:pt>
                <c:pt idx="2">
                  <c:v>66.459999999999994</c:v>
                </c:pt>
                <c:pt idx="3">
                  <c:v>64.42</c:v>
                </c:pt>
                <c:pt idx="4">
                  <c:v>63.84</c:v>
                </c:pt>
              </c:numCache>
            </c:numRef>
          </c:val>
          <c:smooth val="0"/>
          <c:extLst>
            <c:ext xmlns:c16="http://schemas.microsoft.com/office/drawing/2014/chart" uri="{C3380CC4-5D6E-409C-BE32-E72D297353CC}">
              <c16:uniqueId val="{00000001-714A-42CD-AA9F-0F50E441B742}"/>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99.77</c:v>
                </c:pt>
                <c:pt idx="1">
                  <c:v>100</c:v>
                </c:pt>
                <c:pt idx="2">
                  <c:v>134.94</c:v>
                </c:pt>
                <c:pt idx="3">
                  <c:v>100</c:v>
                </c:pt>
                <c:pt idx="4">
                  <c:v>100</c:v>
                </c:pt>
              </c:numCache>
            </c:numRef>
          </c:val>
          <c:extLst>
            <c:ext xmlns:c16="http://schemas.microsoft.com/office/drawing/2014/chart" uri="{C3380CC4-5D6E-409C-BE32-E72D297353CC}">
              <c16:uniqueId val="{00000000-848B-4EB6-B85D-F6CF4B10F088}"/>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48B-4EB6-B85D-F6CF4B10F088}"/>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DA4-4874-B44B-D26803CADD4B}"/>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DA4-4874-B44B-D26803CADD4B}"/>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36F-45D3-AC7F-E78A4497E466}"/>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36F-45D3-AC7F-E78A4497E466}"/>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B53-4F2E-A5D4-3560E5ECDB1B}"/>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B53-4F2E-A5D4-3560E5ECDB1B}"/>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A12-46D2-96A8-BBBDCF96E5C1}"/>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A12-46D2-96A8-BBBDCF96E5C1}"/>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formatCode="#,##0.00;&quot;△&quot;#,##0.00;&quot;-&quot;">
                  <c:v>0.04</c:v>
                </c:pt>
                <c:pt idx="4">
                  <c:v>0</c:v>
                </c:pt>
              </c:numCache>
            </c:numRef>
          </c:val>
          <c:extLst>
            <c:ext xmlns:c16="http://schemas.microsoft.com/office/drawing/2014/chart" uri="{C3380CC4-5D6E-409C-BE32-E72D297353CC}">
              <c16:uniqueId val="{00000000-E253-4046-9C9A-5CA5F56F09B1}"/>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1491.92</c:v>
                </c:pt>
                <c:pt idx="1">
                  <c:v>1756.26</c:v>
                </c:pt>
                <c:pt idx="2">
                  <c:v>1864.29</c:v>
                </c:pt>
                <c:pt idx="3">
                  <c:v>1867.86</c:v>
                </c:pt>
                <c:pt idx="4">
                  <c:v>1786.64</c:v>
                </c:pt>
              </c:numCache>
            </c:numRef>
          </c:val>
          <c:smooth val="0"/>
          <c:extLst>
            <c:ext xmlns:c16="http://schemas.microsoft.com/office/drawing/2014/chart" uri="{C3380CC4-5D6E-409C-BE32-E72D297353CC}">
              <c16:uniqueId val="{00000001-E253-4046-9C9A-5CA5F56F09B1}"/>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23.59</c:v>
                </c:pt>
                <c:pt idx="1">
                  <c:v>23.18</c:v>
                </c:pt>
                <c:pt idx="2">
                  <c:v>34.130000000000003</c:v>
                </c:pt>
                <c:pt idx="3">
                  <c:v>25.95</c:v>
                </c:pt>
                <c:pt idx="4">
                  <c:v>38.340000000000003</c:v>
                </c:pt>
              </c:numCache>
            </c:numRef>
          </c:val>
          <c:extLst>
            <c:ext xmlns:c16="http://schemas.microsoft.com/office/drawing/2014/chart" uri="{C3380CC4-5D6E-409C-BE32-E72D297353CC}">
              <c16:uniqueId val="{00000000-ED73-4580-9544-AF2EDCC4FF1D}"/>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46.77</c:v>
                </c:pt>
                <c:pt idx="1">
                  <c:v>45.78</c:v>
                </c:pt>
                <c:pt idx="2">
                  <c:v>51.32</c:v>
                </c:pt>
                <c:pt idx="3">
                  <c:v>46.93</c:v>
                </c:pt>
                <c:pt idx="4">
                  <c:v>46.93</c:v>
                </c:pt>
              </c:numCache>
            </c:numRef>
          </c:val>
          <c:smooth val="0"/>
          <c:extLst>
            <c:ext xmlns:c16="http://schemas.microsoft.com/office/drawing/2014/chart" uri="{C3380CC4-5D6E-409C-BE32-E72D297353CC}">
              <c16:uniqueId val="{00000001-ED73-4580-9544-AF2EDCC4FF1D}"/>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1032.93</c:v>
                </c:pt>
                <c:pt idx="1">
                  <c:v>1068.3399999999999</c:v>
                </c:pt>
                <c:pt idx="2">
                  <c:v>736.78</c:v>
                </c:pt>
                <c:pt idx="3">
                  <c:v>1017.7</c:v>
                </c:pt>
                <c:pt idx="4">
                  <c:v>720.61</c:v>
                </c:pt>
              </c:numCache>
            </c:numRef>
          </c:val>
          <c:extLst>
            <c:ext xmlns:c16="http://schemas.microsoft.com/office/drawing/2014/chart" uri="{C3380CC4-5D6E-409C-BE32-E72D297353CC}">
              <c16:uniqueId val="{00000000-B4C1-4493-853A-867685EBB4E0}"/>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348.75</c:v>
                </c:pt>
                <c:pt idx="1">
                  <c:v>367.7</c:v>
                </c:pt>
                <c:pt idx="2">
                  <c:v>329.91</c:v>
                </c:pt>
                <c:pt idx="3">
                  <c:v>346.96</c:v>
                </c:pt>
                <c:pt idx="4">
                  <c:v>345.6</c:v>
                </c:pt>
              </c:numCache>
            </c:numRef>
          </c:val>
          <c:smooth val="0"/>
          <c:extLst>
            <c:ext xmlns:c16="http://schemas.microsoft.com/office/drawing/2014/chart" uri="{C3380CC4-5D6E-409C-BE32-E72D297353CC}">
              <c16:uniqueId val="{00000001-B4C1-4493-853A-867685EBB4E0}"/>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【80.63】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【392.85】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静岡県　熱海市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法非適用</v>
      </c>
      <c r="C8" s="35"/>
      <c r="D8" s="35"/>
      <c r="E8" s="35"/>
      <c r="F8" s="35"/>
      <c r="G8" s="35"/>
      <c r="H8" s="35"/>
      <c r="I8" s="35" t="str">
        <f>データ!J6</f>
        <v>下水道事業</v>
      </c>
      <c r="J8" s="35"/>
      <c r="K8" s="35"/>
      <c r="L8" s="35"/>
      <c r="M8" s="35"/>
      <c r="N8" s="35"/>
      <c r="O8" s="35"/>
      <c r="P8" s="35" t="str">
        <f>データ!K6</f>
        <v>漁業集落排水</v>
      </c>
      <c r="Q8" s="35"/>
      <c r="R8" s="35"/>
      <c r="S8" s="35"/>
      <c r="T8" s="35"/>
      <c r="U8" s="35"/>
      <c r="V8" s="35"/>
      <c r="W8" s="35" t="str">
        <f>データ!L6</f>
        <v>H3</v>
      </c>
      <c r="X8" s="35"/>
      <c r="Y8" s="35"/>
      <c r="Z8" s="35"/>
      <c r="AA8" s="35"/>
      <c r="AB8" s="35"/>
      <c r="AC8" s="35"/>
      <c r="AD8" s="36" t="str">
        <f>データ!$M$6</f>
        <v>非設置</v>
      </c>
      <c r="AE8" s="36"/>
      <c r="AF8" s="36"/>
      <c r="AG8" s="36"/>
      <c r="AH8" s="36"/>
      <c r="AI8" s="36"/>
      <c r="AJ8" s="36"/>
      <c r="AK8" s="3"/>
      <c r="AL8" s="37">
        <f>データ!S6</f>
        <v>35167</v>
      </c>
      <c r="AM8" s="37"/>
      <c r="AN8" s="37"/>
      <c r="AO8" s="37"/>
      <c r="AP8" s="37"/>
      <c r="AQ8" s="37"/>
      <c r="AR8" s="37"/>
      <c r="AS8" s="37"/>
      <c r="AT8" s="38">
        <f>データ!T6</f>
        <v>61.77</v>
      </c>
      <c r="AU8" s="38"/>
      <c r="AV8" s="38"/>
      <c r="AW8" s="38"/>
      <c r="AX8" s="38"/>
      <c r="AY8" s="38"/>
      <c r="AZ8" s="38"/>
      <c r="BA8" s="38"/>
      <c r="BB8" s="38">
        <f>データ!U6</f>
        <v>569.32000000000005</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0.33</v>
      </c>
      <c r="Q10" s="38"/>
      <c r="R10" s="38"/>
      <c r="S10" s="38"/>
      <c r="T10" s="38"/>
      <c r="U10" s="38"/>
      <c r="V10" s="38"/>
      <c r="W10" s="38">
        <f>データ!Q6</f>
        <v>123.5</v>
      </c>
      <c r="X10" s="38"/>
      <c r="Y10" s="38"/>
      <c r="Z10" s="38"/>
      <c r="AA10" s="38"/>
      <c r="AB10" s="38"/>
      <c r="AC10" s="38"/>
      <c r="AD10" s="37">
        <f>データ!R6</f>
        <v>4150</v>
      </c>
      <c r="AE10" s="37"/>
      <c r="AF10" s="37"/>
      <c r="AG10" s="37"/>
      <c r="AH10" s="37"/>
      <c r="AI10" s="37"/>
      <c r="AJ10" s="37"/>
      <c r="AK10" s="2"/>
      <c r="AL10" s="37">
        <f>データ!V6</f>
        <v>114</v>
      </c>
      <c r="AM10" s="37"/>
      <c r="AN10" s="37"/>
      <c r="AO10" s="37"/>
      <c r="AP10" s="37"/>
      <c r="AQ10" s="37"/>
      <c r="AR10" s="37"/>
      <c r="AS10" s="37"/>
      <c r="AT10" s="38">
        <f>データ!W6</f>
        <v>0.11</v>
      </c>
      <c r="AU10" s="38"/>
      <c r="AV10" s="38"/>
      <c r="AW10" s="38"/>
      <c r="AX10" s="38"/>
      <c r="AY10" s="38"/>
      <c r="AZ10" s="38"/>
      <c r="BA10" s="38"/>
      <c r="BB10" s="38">
        <f>データ!X6</f>
        <v>1036.3599999999999</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120</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118</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119</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【974.72】</v>
      </c>
      <c r="I86" s="12" t="str">
        <f>データ!CA6</f>
        <v>【44.22】</v>
      </c>
      <c r="J86" s="12" t="str">
        <f>データ!CL6</f>
        <v>【392.85】</v>
      </c>
      <c r="K86" s="12" t="str">
        <f>データ!CW6</f>
        <v>【32.23】</v>
      </c>
      <c r="L86" s="12" t="str">
        <f>データ!DH6</f>
        <v>【80.63】</v>
      </c>
      <c r="M86" s="12" t="s">
        <v>44</v>
      </c>
      <c r="N86" s="12" t="s">
        <v>44</v>
      </c>
      <c r="O86" s="12" t="str">
        <f>データ!EO6</f>
        <v>【0.01】</v>
      </c>
    </row>
  </sheetData>
  <sheetProtection algorithmName="SHA-512" hashValue="owTosNS2fU9JwcZ0trU50jFMVjx+O8JZUY4NwmEQIlzhYTAnOrNkq5g7vU6Yzn0f3yc3/C1dnz/zkESs7IZqxQ==" saltValue="/TITkPB681XMciEFyA3EYQ=="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2021</v>
      </c>
      <c r="C6" s="19">
        <f t="shared" ref="C6:X6" si="3">C7</f>
        <v>222054</v>
      </c>
      <c r="D6" s="19">
        <f t="shared" si="3"/>
        <v>47</v>
      </c>
      <c r="E6" s="19">
        <f t="shared" si="3"/>
        <v>17</v>
      </c>
      <c r="F6" s="19">
        <f t="shared" si="3"/>
        <v>6</v>
      </c>
      <c r="G6" s="19">
        <f t="shared" si="3"/>
        <v>0</v>
      </c>
      <c r="H6" s="19" t="str">
        <f t="shared" si="3"/>
        <v>静岡県　熱海市</v>
      </c>
      <c r="I6" s="19" t="str">
        <f t="shared" si="3"/>
        <v>法非適用</v>
      </c>
      <c r="J6" s="19" t="str">
        <f t="shared" si="3"/>
        <v>下水道事業</v>
      </c>
      <c r="K6" s="19" t="str">
        <f t="shared" si="3"/>
        <v>漁業集落排水</v>
      </c>
      <c r="L6" s="19" t="str">
        <f t="shared" si="3"/>
        <v>H3</v>
      </c>
      <c r="M6" s="19" t="str">
        <f t="shared" si="3"/>
        <v>非設置</v>
      </c>
      <c r="N6" s="20" t="str">
        <f t="shared" si="3"/>
        <v>-</v>
      </c>
      <c r="O6" s="20" t="str">
        <f t="shared" si="3"/>
        <v>該当数値なし</v>
      </c>
      <c r="P6" s="20">
        <f t="shared" si="3"/>
        <v>0.33</v>
      </c>
      <c r="Q6" s="20">
        <f t="shared" si="3"/>
        <v>123.5</v>
      </c>
      <c r="R6" s="20">
        <f t="shared" si="3"/>
        <v>4150</v>
      </c>
      <c r="S6" s="20">
        <f t="shared" si="3"/>
        <v>35167</v>
      </c>
      <c r="T6" s="20">
        <f t="shared" si="3"/>
        <v>61.77</v>
      </c>
      <c r="U6" s="20">
        <f t="shared" si="3"/>
        <v>569.32000000000005</v>
      </c>
      <c r="V6" s="20">
        <f t="shared" si="3"/>
        <v>114</v>
      </c>
      <c r="W6" s="20">
        <f t="shared" si="3"/>
        <v>0.11</v>
      </c>
      <c r="X6" s="20">
        <f t="shared" si="3"/>
        <v>1036.3599999999999</v>
      </c>
      <c r="Y6" s="21">
        <f>IF(Y7="",NA(),Y7)</f>
        <v>99.77</v>
      </c>
      <c r="Z6" s="21">
        <f t="shared" ref="Z6:AH6" si="4">IF(Z7="",NA(),Z7)</f>
        <v>100</v>
      </c>
      <c r="AA6" s="21">
        <f t="shared" si="4"/>
        <v>134.94</v>
      </c>
      <c r="AB6" s="21">
        <f t="shared" si="4"/>
        <v>100</v>
      </c>
      <c r="AC6" s="21">
        <f t="shared" si="4"/>
        <v>100</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1">
        <f t="shared" si="7"/>
        <v>0.04</v>
      </c>
      <c r="BJ6" s="20">
        <f t="shared" si="7"/>
        <v>0</v>
      </c>
      <c r="BK6" s="21">
        <f t="shared" si="7"/>
        <v>1491.92</v>
      </c>
      <c r="BL6" s="21">
        <f t="shared" si="7"/>
        <v>1756.26</v>
      </c>
      <c r="BM6" s="21">
        <f t="shared" si="7"/>
        <v>1864.29</v>
      </c>
      <c r="BN6" s="21">
        <f t="shared" si="7"/>
        <v>1867.86</v>
      </c>
      <c r="BO6" s="21">
        <f t="shared" si="7"/>
        <v>1786.64</v>
      </c>
      <c r="BP6" s="20" t="str">
        <f>IF(BP7="","",IF(BP7="-","【-】","【"&amp;SUBSTITUTE(TEXT(BP7,"#,##0.00"),"-","△")&amp;"】"))</f>
        <v>【974.72】</v>
      </c>
      <c r="BQ6" s="21">
        <f>IF(BQ7="",NA(),BQ7)</f>
        <v>23.59</v>
      </c>
      <c r="BR6" s="21">
        <f t="shared" ref="BR6:BZ6" si="8">IF(BR7="",NA(),BR7)</f>
        <v>23.18</v>
      </c>
      <c r="BS6" s="21">
        <f t="shared" si="8"/>
        <v>34.130000000000003</v>
      </c>
      <c r="BT6" s="21">
        <f t="shared" si="8"/>
        <v>25.95</v>
      </c>
      <c r="BU6" s="21">
        <f t="shared" si="8"/>
        <v>38.340000000000003</v>
      </c>
      <c r="BV6" s="21">
        <f t="shared" si="8"/>
        <v>46.77</v>
      </c>
      <c r="BW6" s="21">
        <f t="shared" si="8"/>
        <v>45.78</v>
      </c>
      <c r="BX6" s="21">
        <f t="shared" si="8"/>
        <v>51.32</v>
      </c>
      <c r="BY6" s="21">
        <f t="shared" si="8"/>
        <v>46.93</v>
      </c>
      <c r="BZ6" s="21">
        <f t="shared" si="8"/>
        <v>46.93</v>
      </c>
      <c r="CA6" s="20" t="str">
        <f>IF(CA7="","",IF(CA7="-","【-】","【"&amp;SUBSTITUTE(TEXT(CA7,"#,##0.00"),"-","△")&amp;"】"))</f>
        <v>【44.22】</v>
      </c>
      <c r="CB6" s="21">
        <f>IF(CB7="",NA(),CB7)</f>
        <v>1032.93</v>
      </c>
      <c r="CC6" s="21">
        <f t="shared" ref="CC6:CK6" si="9">IF(CC7="",NA(),CC7)</f>
        <v>1068.3399999999999</v>
      </c>
      <c r="CD6" s="21">
        <f t="shared" si="9"/>
        <v>736.78</v>
      </c>
      <c r="CE6" s="21">
        <f t="shared" si="9"/>
        <v>1017.7</v>
      </c>
      <c r="CF6" s="21">
        <f t="shared" si="9"/>
        <v>720.61</v>
      </c>
      <c r="CG6" s="21">
        <f t="shared" si="9"/>
        <v>348.75</v>
      </c>
      <c r="CH6" s="21">
        <f t="shared" si="9"/>
        <v>367.7</v>
      </c>
      <c r="CI6" s="21">
        <f t="shared" si="9"/>
        <v>329.91</v>
      </c>
      <c r="CJ6" s="21">
        <f t="shared" si="9"/>
        <v>346.96</v>
      </c>
      <c r="CK6" s="21">
        <f t="shared" si="9"/>
        <v>345.6</v>
      </c>
      <c r="CL6" s="20" t="str">
        <f>IF(CL7="","",IF(CL7="-","【-】","【"&amp;SUBSTITUTE(TEXT(CL7,"#,##0.00"),"-","△")&amp;"】"))</f>
        <v>【392.85】</v>
      </c>
      <c r="CM6" s="21">
        <f>IF(CM7="",NA(),CM7)</f>
        <v>12.01</v>
      </c>
      <c r="CN6" s="21">
        <f t="shared" ref="CN6:CV6" si="10">IF(CN7="",NA(),CN7)</f>
        <v>11.81</v>
      </c>
      <c r="CO6" s="21">
        <f t="shared" si="10"/>
        <v>11.81</v>
      </c>
      <c r="CP6" s="21">
        <f t="shared" si="10"/>
        <v>12.01</v>
      </c>
      <c r="CQ6" s="21">
        <f t="shared" si="10"/>
        <v>8.07</v>
      </c>
      <c r="CR6" s="21">
        <f t="shared" si="10"/>
        <v>29.8</v>
      </c>
      <c r="CS6" s="21">
        <f t="shared" si="10"/>
        <v>29.43</v>
      </c>
      <c r="CT6" s="21">
        <f t="shared" si="10"/>
        <v>26.7</v>
      </c>
      <c r="CU6" s="21">
        <f t="shared" si="10"/>
        <v>29.12</v>
      </c>
      <c r="CV6" s="21">
        <f t="shared" si="10"/>
        <v>29.1</v>
      </c>
      <c r="CW6" s="20" t="str">
        <f>IF(CW7="","",IF(CW7="-","【-】","【"&amp;SUBSTITUTE(TEXT(CW7,"#,##0.00"),"-","△")&amp;"】"))</f>
        <v>【32.23】</v>
      </c>
      <c r="CX6" s="21">
        <f>IF(CX7="",NA(),CX7)</f>
        <v>100</v>
      </c>
      <c r="CY6" s="21">
        <f t="shared" ref="CY6:DG6" si="11">IF(CY7="",NA(),CY7)</f>
        <v>100</v>
      </c>
      <c r="CZ6" s="21">
        <f t="shared" si="11"/>
        <v>100</v>
      </c>
      <c r="DA6" s="21">
        <f t="shared" si="11"/>
        <v>100</v>
      </c>
      <c r="DB6" s="21">
        <f t="shared" si="11"/>
        <v>100</v>
      </c>
      <c r="DC6" s="21">
        <f t="shared" si="11"/>
        <v>66.95</v>
      </c>
      <c r="DD6" s="21">
        <f t="shared" si="11"/>
        <v>66.33</v>
      </c>
      <c r="DE6" s="21">
        <f t="shared" si="11"/>
        <v>66.459999999999994</v>
      </c>
      <c r="DF6" s="21">
        <f t="shared" si="11"/>
        <v>64.42</v>
      </c>
      <c r="DG6" s="21">
        <f t="shared" si="11"/>
        <v>63.84</v>
      </c>
      <c r="DH6" s="20" t="str">
        <f>IF(DH7="","",IF(DH7="-","【-】","【"&amp;SUBSTITUTE(TEXT(DH7,"#,##0.00"),"-","△")&amp;"】"))</f>
        <v>【80.63】</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0">
        <f t="shared" si="14"/>
        <v>0</v>
      </c>
      <c r="EK6" s="21">
        <f t="shared" si="14"/>
        <v>0.26</v>
      </c>
      <c r="EL6" s="21">
        <f t="shared" si="14"/>
        <v>0.04</v>
      </c>
      <c r="EM6" s="20">
        <f t="shared" si="14"/>
        <v>0</v>
      </c>
      <c r="EN6" s="20">
        <f t="shared" si="14"/>
        <v>0</v>
      </c>
      <c r="EO6" s="20" t="str">
        <f>IF(EO7="","",IF(EO7="-","【-】","【"&amp;SUBSTITUTE(TEXT(EO7,"#,##0.00"),"-","△")&amp;"】"))</f>
        <v>【0.01】</v>
      </c>
    </row>
    <row r="7" spans="1:145" s="22" customFormat="1" x14ac:dyDescent="0.15">
      <c r="A7" s="14"/>
      <c r="B7" s="23">
        <v>2021</v>
      </c>
      <c r="C7" s="23">
        <v>222054</v>
      </c>
      <c r="D7" s="23">
        <v>47</v>
      </c>
      <c r="E7" s="23">
        <v>17</v>
      </c>
      <c r="F7" s="23">
        <v>6</v>
      </c>
      <c r="G7" s="23">
        <v>0</v>
      </c>
      <c r="H7" s="23" t="s">
        <v>98</v>
      </c>
      <c r="I7" s="23" t="s">
        <v>99</v>
      </c>
      <c r="J7" s="23" t="s">
        <v>100</v>
      </c>
      <c r="K7" s="23" t="s">
        <v>101</v>
      </c>
      <c r="L7" s="23" t="s">
        <v>102</v>
      </c>
      <c r="M7" s="23" t="s">
        <v>103</v>
      </c>
      <c r="N7" s="24" t="s">
        <v>104</v>
      </c>
      <c r="O7" s="24" t="s">
        <v>105</v>
      </c>
      <c r="P7" s="24">
        <v>0.33</v>
      </c>
      <c r="Q7" s="24">
        <v>123.5</v>
      </c>
      <c r="R7" s="24">
        <v>4150</v>
      </c>
      <c r="S7" s="24">
        <v>35167</v>
      </c>
      <c r="T7" s="24">
        <v>61.77</v>
      </c>
      <c r="U7" s="24">
        <v>569.32000000000005</v>
      </c>
      <c r="V7" s="24">
        <v>114</v>
      </c>
      <c r="W7" s="24">
        <v>0.11</v>
      </c>
      <c r="X7" s="24">
        <v>1036.3599999999999</v>
      </c>
      <c r="Y7" s="24">
        <v>99.77</v>
      </c>
      <c r="Z7" s="24">
        <v>100</v>
      </c>
      <c r="AA7" s="24">
        <v>134.94</v>
      </c>
      <c r="AB7" s="24">
        <v>100</v>
      </c>
      <c r="AC7" s="24">
        <v>100</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0.04</v>
      </c>
      <c r="BJ7" s="24">
        <v>0</v>
      </c>
      <c r="BK7" s="24">
        <v>1491.92</v>
      </c>
      <c r="BL7" s="24">
        <v>1756.26</v>
      </c>
      <c r="BM7" s="24">
        <v>1864.29</v>
      </c>
      <c r="BN7" s="24">
        <v>1867.86</v>
      </c>
      <c r="BO7" s="24">
        <v>1786.64</v>
      </c>
      <c r="BP7" s="24">
        <v>974.72</v>
      </c>
      <c r="BQ7" s="24">
        <v>23.59</v>
      </c>
      <c r="BR7" s="24">
        <v>23.18</v>
      </c>
      <c r="BS7" s="24">
        <v>34.130000000000003</v>
      </c>
      <c r="BT7" s="24">
        <v>25.95</v>
      </c>
      <c r="BU7" s="24">
        <v>38.340000000000003</v>
      </c>
      <c r="BV7" s="24">
        <v>46.77</v>
      </c>
      <c r="BW7" s="24">
        <v>45.78</v>
      </c>
      <c r="BX7" s="24">
        <v>51.32</v>
      </c>
      <c r="BY7" s="24">
        <v>46.93</v>
      </c>
      <c r="BZ7" s="24">
        <v>46.93</v>
      </c>
      <c r="CA7" s="24">
        <v>44.22</v>
      </c>
      <c r="CB7" s="24">
        <v>1032.93</v>
      </c>
      <c r="CC7" s="24">
        <v>1068.3399999999999</v>
      </c>
      <c r="CD7" s="24">
        <v>736.78</v>
      </c>
      <c r="CE7" s="24">
        <v>1017.7</v>
      </c>
      <c r="CF7" s="24">
        <v>720.61</v>
      </c>
      <c r="CG7" s="24">
        <v>348.75</v>
      </c>
      <c r="CH7" s="24">
        <v>367.7</v>
      </c>
      <c r="CI7" s="24">
        <v>329.91</v>
      </c>
      <c r="CJ7" s="24">
        <v>346.96</v>
      </c>
      <c r="CK7" s="24">
        <v>345.6</v>
      </c>
      <c r="CL7" s="24">
        <v>392.85</v>
      </c>
      <c r="CM7" s="24">
        <v>12.01</v>
      </c>
      <c r="CN7" s="24">
        <v>11.81</v>
      </c>
      <c r="CO7" s="24">
        <v>11.81</v>
      </c>
      <c r="CP7" s="24">
        <v>12.01</v>
      </c>
      <c r="CQ7" s="24">
        <v>8.07</v>
      </c>
      <c r="CR7" s="24">
        <v>29.8</v>
      </c>
      <c r="CS7" s="24">
        <v>29.43</v>
      </c>
      <c r="CT7" s="24">
        <v>26.7</v>
      </c>
      <c r="CU7" s="24">
        <v>29.12</v>
      </c>
      <c r="CV7" s="24">
        <v>29.1</v>
      </c>
      <c r="CW7" s="24">
        <v>32.229999999999997</v>
      </c>
      <c r="CX7" s="24">
        <v>100</v>
      </c>
      <c r="CY7" s="24">
        <v>100</v>
      </c>
      <c r="CZ7" s="24">
        <v>100</v>
      </c>
      <c r="DA7" s="24">
        <v>100</v>
      </c>
      <c r="DB7" s="24">
        <v>100</v>
      </c>
      <c r="DC7" s="24">
        <v>66.95</v>
      </c>
      <c r="DD7" s="24">
        <v>66.33</v>
      </c>
      <c r="DE7" s="24">
        <v>66.459999999999994</v>
      </c>
      <c r="DF7" s="24">
        <v>64.42</v>
      </c>
      <c r="DG7" s="24">
        <v>63.84</v>
      </c>
      <c r="DH7" s="24">
        <v>80.63</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v>
      </c>
      <c r="EK7" s="24">
        <v>0.26</v>
      </c>
      <c r="EL7" s="24">
        <v>0.04</v>
      </c>
      <c r="EM7" s="24">
        <v>0</v>
      </c>
      <c r="EN7" s="24">
        <v>0</v>
      </c>
      <c r="EO7" s="24">
        <v>0.01</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111</v>
      </c>
    </row>
    <row r="12" spans="1:145" x14ac:dyDescent="0.15">
      <c r="B12">
        <v>1</v>
      </c>
      <c r="C12">
        <v>1</v>
      </c>
      <c r="D12">
        <v>1</v>
      </c>
      <c r="E12">
        <v>2</v>
      </c>
      <c r="F12">
        <v>3</v>
      </c>
      <c r="G12" t="s">
        <v>112</v>
      </c>
    </row>
    <row r="13" spans="1:145" x14ac:dyDescent="0.15">
      <c r="B13" t="s">
        <v>113</v>
      </c>
      <c r="C13" t="s">
        <v>114</v>
      </c>
      <c r="D13" t="s">
        <v>115</v>
      </c>
      <c r="E13" t="s">
        <v>116</v>
      </c>
      <c r="F13" t="s">
        <v>115</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2023-01-24T04:17:40Z</cp:lastPrinted>
  <dcterms:created xsi:type="dcterms:W3CDTF">2022-12-01T02:02:57Z</dcterms:created>
  <dcterms:modified xsi:type="dcterms:W3CDTF">2023-01-24T04:17:42Z</dcterms:modified>
  <cp:category/>
</cp:coreProperties>
</file>