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経営企画室\経営分析表\"/>
    </mc:Choice>
  </mc:AlternateContent>
  <workbookProtection workbookAlgorithmName="SHA-512" workbookHashValue="vjrtGhoHyy+2nAXjoOaLoMZe8jDS5UtxHywg2Y8VBB13/yKMLk9tL8klDEk9z7seLMf1ruQHxWW8TqLPzycbXQ==" workbookSaltValue="WX3p3f86SWz9zvQets8oRg==" workbookSpinCount="100000" lockStructure="1"/>
  <bookViews>
    <workbookView xWindow="0" yWindow="0" windowWidth="20130" windowHeight="750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<sst xmlns="http://schemas.openxmlformats.org/spreadsheetml/2006/main" count="223" uniqueCount="110">
  <si>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</si>
  <si>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</si>
  <si>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</si>
  <si>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</si>
  <si>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</si>
  <si>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</si>
  <si>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</si>
  <si>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</si>
  <si>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</si>
  <si>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</si>
  <si>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</si>
  <si>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</si>
  <si>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</si>
  <si>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</si>
  <si>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</si>
  <si>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</si>
  <si>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</si>
  <si>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</si>
  <si>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</si>
  <si>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</si>
  <si>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</si>
  <si>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</si>
  <si>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</si>
  <si>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Cc1</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</si>
  <si>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</si>
  <si>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</si>
  <si>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</si>
  <si>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</si>
  <si>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</si>
  <si>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</si>
  <si>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</si>
  <si>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</si>
  <si>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</si>
  <si>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</si>
  <si>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</si>
  <si>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</si>
  <si>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</si>
  <si>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</si>
  <si>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</si>
  <si>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</si>
  <si>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</si>
  <si>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</si>
  <si>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</si>
  <si>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</si>
  <si>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</si>
  <si>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</si>
  <si>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</si>
  <si>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</si>
  <si>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</si>
  <si>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</si>
  <si>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</si>
  <si>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</si>
  <si>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</si>
  <si>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</si>
  <si>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</si>
  <si>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</si>
  <si>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</si>
  <si>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</si>
  <si>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</si>
  <si>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</si>
  <si>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</si>
  <si>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</si>
  <si>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</si>
  <si>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</si>
  <si>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</si>
  <si>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</si>
  <si>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</si>
  <si>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</si>
  <si>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</si>
  <si>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</si>
  <si>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</si>
  <si>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</si>
  <si>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</si>
  <si>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</si>
  <si>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</si>
  <si>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</si>
  <si>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</si>
  <si>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</si>
  <si>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</si>
  <si>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</si>
  <si>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</si>
  <si>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</si>
  <si>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</si>
  <si>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</si>
  <si>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</si>
  <si>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</si>
  <si>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</si>
  <si>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</si>
  <si>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</si>
  <si>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</si>
  <si>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</si>
  <si>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</si>
  <si>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</si>
  <si>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</si>
  <si>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</si>
  <si>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</si>
  <si>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熱海市</t>
  </si>
  <si>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</si>
  <si>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</si>
  <si>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</si>
  <si>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</si>
  <si>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</si>
  <si>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</si>
  <si>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</si>
  <si>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</si>
  <si>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</si>
  <si>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</si>
  <si>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熱海市公共下水道事業は、経営健全化を図るために事業規模の縮小や経費の節減、人員削減による人件費の抑制、借入金の早期返済等に取り組んできた結果、①経常収支比率は平成27年度を除き類似団体の平均値を上回っており、過去5年100％以上を維持しています。
　③流動比率は毎年改善努力を続けているものの依然として100％を下回っておりますが、これは建設改良費等に充てられた企業債等が流動負債の半分以上を占めているもので、将来的には償還の原資を下水道収益により得ることを予定しているため、支払能力が低いことを表しているものではありません。
　④企業債残高対事業規模比率は減少傾向にあり、今後も単年度中の企業債借入額が償還額を下回るため減少していく見込みです。
　⑤経費回収率は類似団体と比べて高く、使用料で回収すべき経費を使用料で賄えている状況ではありますが、⑥汚水処理原価については今後低減できるように努めていきます。
　⑦施設利用率は類似団体を大幅に下回っていることから施設更新の際には施設の効率化を図るように計画しています。
　⑧水洗化率は類似団体の平均値を下回っていることから、公共下水道への接続を促し、引き続き使用人口の増加を目指していきます。
　</t>
  </si>
  <si>
    <t>　昭和27年度より整備を始めた管渠は、老朽化により順次更新を進めていますが、現在本事業会計は経営健全化を優先し事業規模を縮小しているため、更新整備が進んでいない状況となっています。
　①有形固定資産減価償却率と②管渠老朽化率は類似団体と比べ上回っており年々増加傾向にあります。これは昭和40年代から急激に整備された管渠が順次耐用年数を迎えるため、今後は早急に対応していく必要があります。
　③管渠改善率は類似団体を上回っておりますが、引き続きストックマネジメント計画に基づき、計画的かつ効率的に管渠の改築事業及び適切な維持管理を進めていきます。</t>
    <rPh sb="126" eb="127">
      <t>ネン</t>
    </rPh>
    <rPh sb="157" eb="159">
      <t>カンキョ</t>
    </rPh>
    <rPh sb="160" eb="162">
      <t>ジュンジ</t>
    </rPh>
    <rPh sb="173" eb="175">
      <t>コンゴ</t>
    </rPh>
    <rPh sb="176" eb="178">
      <t>ソウキュウ</t>
    </rPh>
    <rPh sb="179" eb="181">
      <t>タイオウ</t>
    </rPh>
    <rPh sb="185" eb="187">
      <t>ヒツヨウ</t>
    </rPh>
    <rPh sb="217" eb="218">
      <t>ヒ</t>
    </rPh>
    <rPh sb="219" eb="220">
      <t>ツヅ</t>
    </rPh>
    <phoneticPr fontId="1"/>
  </si>
  <si>
    <t>　経営の健全化に取り組んできたことにより、類似団体と比較しても健全な経営が出来ていると考えられますが、管渠老朽化の増加に伴う更新費用の増額や処理区域内人口の減少や節水志向による有収汚水量の減少が懸念され、経営環境は厳しさが続くものと予測されます。
　今後も、計画的かつ効率的に管渠の改築事業や適切な維持管理を進めるとともに、一層の事務の効率化による経費の節減や普及促進を図ることにより収益を上げ、経営の健全化に努めていきます。</t>
    <rPh sb="1" eb="3">
      <t>ケイエイ</t>
    </rPh>
    <rPh sb="4" eb="7">
      <t>ケンゼンカ</t>
    </rPh>
    <rPh sb="8" eb="9">
      <t>ト</t>
    </rPh>
    <rPh sb="10" eb="11">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</si>
</sst>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c:v>
                </c:pt>
                <c:pt idx="1">
                  <c:v>0.15</c:v>
                </c:pt>
                <c:pt idx="2">
                  <c:v>0.27</c:v>
                </c:pt>
                <c:pt idx="3">
                  <c:v>0.38</c:v>
                </c:pt>
                <c:pt idx="4">
                  <c:v>0.28000000000000003</c:v>
                </c:pt>
              </c:numCache>
            </c:numRef>
          </c:val>
          <c:extLst>
            <c:ext xmlns:c16="http://schemas.microsoft.com/office/drawing/2014/chart" uri="{C3380CC4-5D6E-409C-BE32-E72D297353CC}">
              <c16:uniqueId val="{00000000-FD27-4E4D-953D-557765F060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FD27-4E4D-953D-557765F060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38.75</c:v>
                </c:pt>
                <c:pt idx="1">
                  <c:v>38.19</c:v>
                </c:pt>
                <c:pt idx="2">
                  <c:v>37.08</c:v>
                </c:pt>
                <c:pt idx="3">
                  <c:v>36.380000000000003</c:v>
                </c:pt>
                <c:pt idx="4">
                  <c:v>35.880000000000003</c:v>
                </c:pt>
              </c:numCache>
            </c:numRef>
          </c:val>
          <c:extLst>
            <c:ext xmlns:c16="http://schemas.microsoft.com/office/drawing/2014/chart" uri="{C3380CC4-5D6E-409C-BE32-E72D297353CC}">
              <c16:uniqueId val="{00000000-96EC-403A-9C50-2A4480C456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96EC-403A-9C50-2A4480C456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88.33</c:v>
                </c:pt>
                <c:pt idx="1">
                  <c:v>88.48</c:v>
                </c:pt>
                <c:pt idx="2">
                  <c:v>88.26</c:v>
                </c:pt>
                <c:pt idx="3">
                  <c:v>87.97</c:v>
                </c:pt>
                <c:pt idx="4">
                  <c:v>87.94</c:v>
                </c:pt>
              </c:numCache>
            </c:numRef>
          </c:val>
          <c:extLst>
            <c:ext xmlns:c16="http://schemas.microsoft.com/office/drawing/2014/chart" uri="{C3380CC4-5D6E-409C-BE32-E72D297353CC}">
              <c16:uniqueId val="{00000000-30CC-4D01-9FDF-CC7B1BA83C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30CC-4D01-9FDF-CC7B1BA83C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120.9</c:v>
                </c:pt>
                <c:pt idx="1">
                  <c:v>110.06</c:v>
                </c:pt>
                <c:pt idx="2">
                  <c:v>113.21</c:v>
                </c:pt>
                <c:pt idx="3">
                  <c:v>120.95</c:v>
                </c:pt>
                <c:pt idx="4">
                  <c:v>110.12</c:v>
                </c:pt>
              </c:numCache>
            </c:numRef>
          </c:val>
          <c:extLst>
            <c:ext xmlns:c16="http://schemas.microsoft.com/office/drawing/2014/chart" uri="{C3380CC4-5D6E-409C-BE32-E72D297353CC}">
              <c16:uniqueId val="{00000000-6B95-455C-80A2-80901EEF4D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107.31</c:v>
                </c:pt>
                <c:pt idx="1">
                  <c:v>115.25</c:v>
                </c:pt>
                <c:pt idx="2">
                  <c:v>105.98</c:v>
                </c:pt>
                <c:pt idx="3">
                  <c:v>105.53</c:v>
                </c:pt>
                <c:pt idx="4">
                  <c:v>105.06</c:v>
                </c:pt>
              </c:numCache>
            </c:numRef>
          </c:val>
          <c:smooth val="0"/>
          <c:extLst>
            <c:ext xmlns:c16="http://schemas.microsoft.com/office/drawing/2014/chart" uri="{C3380CC4-5D6E-409C-BE32-E72D297353CC}">
              <c16:uniqueId val="{00000001-6B95-455C-80A2-80901EEF4D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43.02</c:v>
                </c:pt>
                <c:pt idx="1">
                  <c:v>43.93</c:v>
                </c:pt>
                <c:pt idx="2">
                  <c:v>46.07</c:v>
                </c:pt>
                <c:pt idx="3">
                  <c:v>48.21</c:v>
                </c:pt>
                <c:pt idx="4">
                  <c:v>50.35</c:v>
                </c:pt>
              </c:numCache>
            </c:numRef>
          </c:val>
          <c:extLst>
            <c:ext xmlns:c16="http://schemas.microsoft.com/office/drawing/2014/chart" uri="{C3380CC4-5D6E-409C-BE32-E72D297353CC}">
              <c16:uniqueId val="{00000000-D241-411C-9F61-AF84FBA579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33.46</c:v>
                </c:pt>
                <c:pt idx="1">
                  <c:v>30.5</c:v>
                </c:pt>
                <c:pt idx="2">
                  <c:v>27.12</c:v>
                </c:pt>
                <c:pt idx="3">
                  <c:v>29.5</c:v>
                </c:pt>
                <c:pt idx="4">
                  <c:v>30.6</c:v>
                </c:pt>
              </c:numCache>
            </c:numRef>
          </c:val>
          <c:smooth val="0"/>
          <c:extLst>
            <c:ext xmlns:c16="http://schemas.microsoft.com/office/drawing/2014/chart" uri="{C3380CC4-5D6E-409C-BE32-E72D297353CC}">
              <c16:uniqueId val="{00000001-D241-411C-9F61-AF84FBA579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6.94</c:v>
                </c:pt>
                <c:pt idx="1">
                  <c:v>8.3800000000000008</c:v>
                </c:pt>
                <c:pt idx="2">
                  <c:v>10</c:v>
                </c:pt>
                <c:pt idx="3">
                  <c:v>11.61</c:v>
                </c:pt>
                <c:pt idx="4">
                  <c:v>13.43</c:v>
                </c:pt>
              </c:numCache>
            </c:numRef>
          </c:val>
          <c:extLst>
            <c:ext xmlns:c16="http://schemas.microsoft.com/office/drawing/2014/chart" uri="{C3380CC4-5D6E-409C-BE32-E72D297353CC}">
              <c16:uniqueId val="{00000000-7EC7-4617-ADE5-5CC138EAFB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3.12</c:v>
                </c:pt>
                <c:pt idx="1">
                  <c:v>3</c:v>
                </c:pt>
                <c:pt idx="2">
                  <c:v>1.9300000000000002</c:v>
                </c:pt>
                <c:pt idx="3">
                  <c:v>1.92</c:v>
                </c:pt>
                <c:pt idx="4">
                  <c:v>1.83</c:v>
                </c:pt>
              </c:numCache>
            </c:numRef>
          </c:val>
          <c:smooth val="0"/>
          <c:extLst>
            <c:ext xmlns:c16="http://schemas.microsoft.com/office/drawing/2014/chart" uri="{C3380CC4-5D6E-409C-BE32-E72D297353CC}">
              <c16:uniqueId val="{00000001-7EC7-4617-ADE5-5CC138EAFB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D7-4421-A6DB-282B56E38D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24.54</c:v>
                </c:pt>
                <c:pt idx="1">
                  <c:v>19.440000000000001</c:v>
                </c:pt>
                <c:pt idx="2">
                  <c:v>41.15</c:v>
                </c:pt>
                <c:pt idx="3">
                  <c:v>39.08</c:v>
                </c:pt>
                <c:pt idx="4">
                  <c:v>41.56</c:v>
                </c:pt>
              </c:numCache>
            </c:numRef>
          </c:val>
          <c:smooth val="0"/>
          <c:extLst>
            <c:ext xmlns:c16="http://schemas.microsoft.com/office/drawing/2014/chart" uri="{C3380CC4-5D6E-409C-BE32-E72D297353CC}">
              <c16:uniqueId val="{00000001-A1D7-4421-A6DB-282B56E38D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24.75</c:v>
                </c:pt>
                <c:pt idx="1">
                  <c:v>37.409999999999997</c:v>
                </c:pt>
                <c:pt idx="2">
                  <c:v>45.56</c:v>
                </c:pt>
                <c:pt idx="3">
                  <c:v>63.23</c:v>
                </c:pt>
                <c:pt idx="4">
                  <c:v>70.069999999999993</c:v>
                </c:pt>
              </c:numCache>
            </c:numRef>
          </c:val>
          <c:extLst>
            <c:ext xmlns:c16="http://schemas.microsoft.com/office/drawing/2014/chart" uri="{C3380CC4-5D6E-409C-BE32-E72D297353CC}">
              <c16:uniqueId val="{00000000-A520-43AB-AAC1-DA7D453C7B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56.94</c:v>
                </c:pt>
                <c:pt idx="1">
                  <c:v>71.52</c:v>
                </c:pt>
                <c:pt idx="2">
                  <c:v>88.12</c:v>
                </c:pt>
                <c:pt idx="3">
                  <c:v>81.33</c:v>
                </c:pt>
                <c:pt idx="4">
                  <c:v>80.81</c:v>
                </c:pt>
              </c:numCache>
            </c:numRef>
          </c:val>
          <c:smooth val="0"/>
          <c:extLst>
            <c:ext xmlns:c16="http://schemas.microsoft.com/office/drawing/2014/chart" uri="{C3380CC4-5D6E-409C-BE32-E72D297353CC}">
              <c16:uniqueId val="{00000001-A520-43AB-AAC1-DA7D453C7B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775.52</c:v>
                </c:pt>
                <c:pt idx="1">
                  <c:v>741.2</c:v>
                </c:pt>
                <c:pt idx="2">
                  <c:v>710.34</c:v>
                </c:pt>
                <c:pt idx="3">
                  <c:v>651.16</c:v>
                </c:pt>
                <c:pt idx="4">
                  <c:v>615.82000000000005</c:v>
                </c:pt>
              </c:numCache>
            </c:numRef>
          </c:val>
          <c:extLst>
            <c:ext xmlns:c16="http://schemas.microsoft.com/office/drawing/2014/chart" uri="{C3380CC4-5D6E-409C-BE32-E72D297353CC}">
              <c16:uniqueId val="{00000000-E0A0-41C9-A039-A101E2B8FA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E0A0-41C9-A039-A101E2B8FA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122.68</c:v>
                </c:pt>
                <c:pt idx="3">
                  <c:v>100</c:v>
                </c:pt>
                <c:pt idx="4">
                  <c:v>99.69</c:v>
                </c:pt>
              </c:numCache>
            </c:numRef>
          </c:val>
          <c:extLst>
            <c:ext xmlns:c16="http://schemas.microsoft.com/office/drawing/2014/chart" uri="{C3380CC4-5D6E-409C-BE32-E72D297353CC}">
              <c16:uniqueId val="{00000000-5F7B-49B2-A352-9417C7089E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5F7B-49B2-A352-9417C7089E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163.55000000000001</c:v>
                </c:pt>
                <c:pt idx="1">
                  <c:v>164.45</c:v>
                </c:pt>
                <c:pt idx="2">
                  <c:v>135.08000000000001</c:v>
                </c:pt>
                <c:pt idx="3">
                  <c:v>165.93</c:v>
                </c:pt>
                <c:pt idx="4">
                  <c:v>167.11</c:v>
                </c:pt>
              </c:numCache>
            </c:numRef>
          </c:val>
          <c:extLst>
            <c:ext xmlns:c16="http://schemas.microsoft.com/office/drawing/2014/chart" uri="{C3380CC4-5D6E-409C-BE32-E72D297353CC}">
              <c16:uniqueId val="{00000000-4AA0-4989-8026-1E1B786C52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4AA0-4989-8026-1E1B786C52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【108.69】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【3.28】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【69.49】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G20" workbookViewId="0">
      <selection activeCell="BL83" sqref="BL8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熱海市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5</v>
      </c>
      <c r="J7" s="43"/>
      <c r="K7" s="43"/>
      <c r="L7" s="43"/>
      <c r="M7" s="43"/>
      <c r="N7" s="43"/>
      <c r="O7" s="43"/>
      <c r="P7" s="43" t="s">
        <v>0</v>
      </c>
      <c r="Q7" s="43"/>
      <c r="R7" s="43"/>
      <c r="S7" s="43"/>
      <c r="T7" s="43"/>
      <c r="U7" s="43"/>
      <c r="V7" s="43"/>
      <c r="W7" s="43" t="s">
        <v>4</v>
      </c>
      <c r="X7" s="43"/>
      <c r="Y7" s="43"/>
      <c r="Z7" s="43"/>
      <c r="AA7" s="43"/>
      <c r="AB7" s="43"/>
      <c r="AC7" s="43"/>
      <c r="AD7" s="43" t="s">
        <v>11</v>
      </c>
      <c r="AE7" s="43"/>
      <c r="AF7" s="43"/>
      <c r="AG7" s="43"/>
      <c r="AH7" s="43"/>
      <c r="AI7" s="43"/>
      <c r="AJ7" s="43"/>
      <c r="AK7" s="3"/>
      <c r="AL7" s="43" t="s">
        <v>12</v>
      </c>
      <c r="AM7" s="43"/>
      <c r="AN7" s="43"/>
      <c r="AO7" s="43"/>
      <c r="AP7" s="43"/>
      <c r="AQ7" s="43"/>
      <c r="AR7" s="43"/>
      <c r="AS7" s="43"/>
      <c r="AT7" s="43" t="s">
        <v>9</v>
      </c>
      <c r="AU7" s="43"/>
      <c r="AV7" s="43"/>
      <c r="AW7" s="43"/>
      <c r="AX7" s="43"/>
      <c r="AY7" s="43"/>
      <c r="AZ7" s="43"/>
      <c r="BA7" s="43"/>
      <c r="BB7" s="43" t="s">
        <v>6</v>
      </c>
      <c r="BC7" s="43"/>
      <c r="BD7" s="43"/>
      <c r="BE7" s="43"/>
      <c r="BF7" s="43"/>
      <c r="BG7" s="43"/>
      <c r="BH7" s="43"/>
      <c r="BI7" s="43"/>
      <c r="BJ7" s="3"/>
      <c r="BK7" s="3"/>
      <c r="BL7" s="15" t="s">
        <v>15</v>
      </c>
      <c r="BM7" s="16"/>
      <c r="BN7" s="16"/>
      <c r="BO7" s="16"/>
      <c r="BP7" s="16"/>
      <c r="BQ7" s="16"/>
      <c r="BR7" s="16"/>
      <c r="BS7" s="16"/>
      <c r="BT7" s="16"/>
      <c r="BU7" s="16"/>
      <c r="BV7" s="16"/>
      <c r="BW7" s="16"/>
      <c r="BX7" s="16"/>
      <c r="BY7" s="23"/>
    </row>
    <row r="8" spans="1:78" ht="18.75" customHeight="1" x14ac:dyDescent="0.15">
      <c r="A8" s="2"/>
      <c r="B8" s="44" t="str">
        <f>データ!I6</f>
        <v>法適用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Cc1</v>
      </c>
      <c r="X8" s="44"/>
      <c r="Y8" s="44"/>
      <c r="Z8" s="44"/>
      <c r="AA8" s="44"/>
      <c r="AB8" s="44"/>
      <c r="AC8" s="44"/>
      <c r="AD8" s="45" t="str">
        <f>データ!$M$6</f>
        <v>非設置</v>
      </c>
      <c r="AE8" s="45"/>
      <c r="AF8" s="45"/>
      <c r="AG8" s="45"/>
      <c r="AH8" s="45"/>
      <c r="AI8" s="45"/>
      <c r="AJ8" s="45"/>
      <c r="AK8" s="3"/>
      <c r="AL8" s="46">
        <f>データ!S6</f>
        <v>37042</v>
      </c>
      <c r="AM8" s="46"/>
      <c r="AN8" s="46"/>
      <c r="AO8" s="46"/>
      <c r="AP8" s="46"/>
      <c r="AQ8" s="46"/>
      <c r="AR8" s="46"/>
      <c r="AS8" s="46"/>
      <c r="AT8" s="47">
        <f>データ!T6</f>
        <v>61.78</v>
      </c>
      <c r="AU8" s="47"/>
      <c r="AV8" s="47"/>
      <c r="AW8" s="47"/>
      <c r="AX8" s="47"/>
      <c r="AY8" s="47"/>
      <c r="AZ8" s="47"/>
      <c r="BA8" s="47"/>
      <c r="BB8" s="47">
        <f>データ!U6</f>
        <v>599.58000000000004</v>
      </c>
      <c r="BC8" s="47"/>
      <c r="BD8" s="47"/>
      <c r="BE8" s="47"/>
      <c r="BF8" s="47"/>
      <c r="BG8" s="47"/>
      <c r="BH8" s="47"/>
      <c r="BI8" s="47"/>
      <c r="BJ8" s="3"/>
      <c r="BK8" s="3"/>
      <c r="BL8" s="48" t="s">
        <v>17</v>
      </c>
      <c r="BM8" s="49"/>
      <c r="BN8" s="17" t="s">
        <v>18</v>
      </c>
      <c r="BO8" s="20"/>
      <c r="BP8" s="20"/>
      <c r="BQ8" s="20"/>
      <c r="BR8" s="20"/>
      <c r="BS8" s="20"/>
      <c r="BT8" s="20"/>
      <c r="BU8" s="20"/>
      <c r="BV8" s="20"/>
      <c r="BW8" s="20"/>
      <c r="BX8" s="20"/>
      <c r="BY8" s="24"/>
    </row>
    <row r="9" spans="1:78" ht="18.75" customHeight="1" x14ac:dyDescent="0.15">
      <c r="A9" s="2"/>
      <c r="B9" s="43" t="s">
        <v>19</v>
      </c>
      <c r="C9" s="43"/>
      <c r="D9" s="43"/>
      <c r="E9" s="43"/>
      <c r="F9" s="43"/>
      <c r="G9" s="43"/>
      <c r="H9" s="43"/>
      <c r="I9" s="43" t="s">
        <v>21</v>
      </c>
      <c r="J9" s="43"/>
      <c r="K9" s="43"/>
      <c r="L9" s="43"/>
      <c r="M9" s="43"/>
      <c r="N9" s="43"/>
      <c r="O9" s="43"/>
      <c r="P9" s="43" t="s">
        <v>24</v>
      </c>
      <c r="Q9" s="43"/>
      <c r="R9" s="43"/>
      <c r="S9" s="43"/>
      <c r="T9" s="43"/>
      <c r="U9" s="43"/>
      <c r="V9" s="43"/>
      <c r="W9" s="43" t="s">
        <v>25</v>
      </c>
      <c r="X9" s="43"/>
      <c r="Y9" s="43"/>
      <c r="Z9" s="43"/>
      <c r="AA9" s="43"/>
      <c r="AB9" s="43"/>
      <c r="AC9" s="43"/>
      <c r="AD9" s="43" t="s">
        <v>26</v>
      </c>
      <c r="AE9" s="43"/>
      <c r="AF9" s="43"/>
      <c r="AG9" s="43"/>
      <c r="AH9" s="43"/>
      <c r="AI9" s="43"/>
      <c r="AJ9" s="43"/>
      <c r="AK9" s="3"/>
      <c r="AL9" s="43" t="s">
        <v>28</v>
      </c>
      <c r="AM9" s="43"/>
      <c r="AN9" s="43"/>
      <c r="AO9" s="43"/>
      <c r="AP9" s="43"/>
      <c r="AQ9" s="43"/>
      <c r="AR9" s="43"/>
      <c r="AS9" s="43"/>
      <c r="AT9" s="43" t="s">
        <v>34</v>
      </c>
      <c r="AU9" s="43"/>
      <c r="AV9" s="43"/>
      <c r="AW9" s="43"/>
      <c r="AX9" s="43"/>
      <c r="AY9" s="43"/>
      <c r="AZ9" s="43"/>
      <c r="BA9" s="43"/>
      <c r="BB9" s="43" t="s">
        <v>36</v>
      </c>
      <c r="BC9" s="43"/>
      <c r="BD9" s="43"/>
      <c r="BE9" s="43"/>
      <c r="BF9" s="43"/>
      <c r="BG9" s="43"/>
      <c r="BH9" s="43"/>
      <c r="BI9" s="43"/>
      <c r="BJ9" s="3"/>
      <c r="BK9" s="3"/>
      <c r="BL9" s="50" t="s">
        <v>39</v>
      </c>
      <c r="BM9" s="51"/>
      <c r="BN9" s="18" t="s">
        <v>8</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f>データ!O6</f>
        <v>72.92</v>
      </c>
      <c r="J10" s="47"/>
      <c r="K10" s="47"/>
      <c r="L10" s="47"/>
      <c r="M10" s="47"/>
      <c r="N10" s="47"/>
      <c r="O10" s="47"/>
      <c r="P10" s="47">
        <f>データ!P6</f>
        <v>67.67</v>
      </c>
      <c r="Q10" s="47"/>
      <c r="R10" s="47"/>
      <c r="S10" s="47"/>
      <c r="T10" s="47"/>
      <c r="U10" s="47"/>
      <c r="V10" s="47"/>
      <c r="W10" s="47">
        <f>データ!Q6</f>
        <v>102.18</v>
      </c>
      <c r="X10" s="47"/>
      <c r="Y10" s="47"/>
      <c r="Z10" s="47"/>
      <c r="AA10" s="47"/>
      <c r="AB10" s="47"/>
      <c r="AC10" s="47"/>
      <c r="AD10" s="46">
        <f>データ!R6</f>
        <v>3025</v>
      </c>
      <c r="AE10" s="46"/>
      <c r="AF10" s="46"/>
      <c r="AG10" s="46"/>
      <c r="AH10" s="46"/>
      <c r="AI10" s="46"/>
      <c r="AJ10" s="46"/>
      <c r="AK10" s="2"/>
      <c r="AL10" s="46">
        <f>データ!V6</f>
        <v>24936</v>
      </c>
      <c r="AM10" s="46"/>
      <c r="AN10" s="46"/>
      <c r="AO10" s="46"/>
      <c r="AP10" s="46"/>
      <c r="AQ10" s="46"/>
      <c r="AR10" s="46"/>
      <c r="AS10" s="46"/>
      <c r="AT10" s="47">
        <f>データ!W6</f>
        <v>7.8</v>
      </c>
      <c r="AU10" s="47"/>
      <c r="AV10" s="47"/>
      <c r="AW10" s="47"/>
      <c r="AX10" s="47"/>
      <c r="AY10" s="47"/>
      <c r="AZ10" s="47"/>
      <c r="BA10" s="47"/>
      <c r="BB10" s="47">
        <f>データ!X6</f>
        <v>3196.92</v>
      </c>
      <c r="BC10" s="47"/>
      <c r="BD10" s="47"/>
      <c r="BE10" s="47"/>
      <c r="BF10" s="47"/>
      <c r="BG10" s="47"/>
      <c r="BH10" s="47"/>
      <c r="BI10" s="47"/>
      <c r="BJ10" s="2"/>
      <c r="BK10" s="2"/>
      <c r="BL10" s="52" t="s">
        <v>14</v>
      </c>
      <c r="BM10" s="53"/>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10</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22</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42</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107</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31</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108</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44</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45</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109</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16</v>
      </c>
    </row>
    <row r="84" spans="1:78" hidden="1" x14ac:dyDescent="0.15">
      <c r="B84" s="6" t="s">
        <v>3</v>
      </c>
      <c r="C84" s="6"/>
      <c r="D84" s="6"/>
      <c r="E84" s="6" t="s">
        <v>46</v>
      </c>
      <c r="F84" s="6" t="s">
        <v>30</v>
      </c>
      <c r="G84" s="6" t="s">
        <v>48</v>
      </c>
      <c r="H84" s="6" t="s">
        <v>49</v>
      </c>
      <c r="I84" s="6" t="s">
        <v>51</v>
      </c>
      <c r="J84" s="6" t="s">
        <v>27</v>
      </c>
      <c r="K84" s="6" t="s">
        <v>52</v>
      </c>
      <c r="L84" s="6" t="s">
        <v>53</v>
      </c>
      <c r="M84" s="6" t="s">
        <v>54</v>
      </c>
      <c r="N84" s="6" t="s">
        <v>47</v>
      </c>
      <c r="O84" s="6" t="s">
        <v>29</v>
      </c>
    </row>
    <row r="85" spans="1:78" hidden="1" x14ac:dyDescent="0.15">
      <c r="B85" s="6"/>
      <c r="C85" s="6"/>
      <c r="D85" s="6"/>
      <c r="E85" s="6" t="str">
        <f>データ!AI6</f>
        <v>【108.69】</v>
      </c>
      <c r="F85" s="6" t="str">
        <f>データ!AT6</f>
        <v>【3.28】</v>
      </c>
      <c r="G85" s="6" t="str">
        <f>データ!BE6</f>
        <v>【69.49】</v>
      </c>
      <c r="H85" s="6" t="str">
        <f>データ!BP6</f>
        <v>【682.78】</v>
      </c>
      <c r="I85" s="6" t="str">
        <f>データ!CA6</f>
        <v>【100.91】</v>
      </c>
      <c r="J85" s="6" t="str">
        <f>データ!CL6</f>
        <v>【136.86】</v>
      </c>
      <c r="K85" s="6" t="str">
        <f>データ!CW6</f>
        <v>【58.98】</v>
      </c>
      <c r="L85" s="6" t="str">
        <f>データ!DH6</f>
        <v>【95.20】</v>
      </c>
      <c r="M85" s="6" t="str">
        <f>データ!DS6</f>
        <v>【38.60】</v>
      </c>
      <c r="N85" s="6" t="str">
        <f>データ!ED6</f>
        <v>【5.64】</v>
      </c>
      <c r="O85" s="6" t="str">
        <f>データ!EO6</f>
        <v>【0.23】</v>
      </c>
    </row>
  </sheetData>
  <sheetProtection algorithmName="SHA-512" hashValue="SV1ZOx8uJ1xrrR4C2N/7eYYzS2TbX3UcpKFGzxLrzoLl2bKzdVQdstRUXzhN2nXiOh89GRXwDWT+zwfGYadwdw==" saltValue="xFMWEPaYYyN73uJNP6VUp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
  <sheetViews>
    <sheetView showGridLines="0" workbookViewId="0"/>
  </sheetViews>
  <sheetFormatPr defaultRowHeight="13.5" x14ac:dyDescent="0.15"/>
  <cols>
    <col min="2" max="144" width="11.875" customWidth="1"/>
  </cols>
  <sheetData>
    <row r="1" spans="1:148" x14ac:dyDescent="0.15">
      <c r="A1" t="s">
        <v>55</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8"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59</v>
      </c>
      <c r="B3" s="30" t="s">
        <v>60</v>
      </c>
      <c r="C3" s="30" t="s">
        <v>43</v>
      </c>
      <c r="D3" s="30" t="s">
        <v>20</v>
      </c>
      <c r="E3" s="30" t="s">
        <v>38</v>
      </c>
      <c r="F3" s="30" t="s">
        <v>50</v>
      </c>
      <c r="G3" s="30" t="s">
        <v>61</v>
      </c>
      <c r="H3" s="77" t="s">
        <v>7</v>
      </c>
      <c r="I3" s="78"/>
      <c r="J3" s="78"/>
      <c r="K3" s="78"/>
      <c r="L3" s="78"/>
      <c r="M3" s="78"/>
      <c r="N3" s="78"/>
      <c r="O3" s="78"/>
      <c r="P3" s="78"/>
      <c r="Q3" s="78"/>
      <c r="R3" s="78"/>
      <c r="S3" s="78"/>
      <c r="T3" s="78"/>
      <c r="U3" s="78"/>
      <c r="V3" s="78"/>
      <c r="W3" s="78"/>
      <c r="X3" s="79"/>
      <c r="Y3" s="75" t="s">
        <v>33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44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58</v>
      </c>
      <c r="B4" s="31"/>
      <c r="C4" s="31"/>
      <c r="D4" s="31"/>
      <c r="E4" s="31"/>
      <c r="F4" s="31"/>
      <c r="G4" s="31"/>
      <c r="H4" s="80"/>
      <c r="I4" s="81"/>
      <c r="J4" s="81"/>
      <c r="K4" s="81"/>
      <c r="L4" s="81"/>
      <c r="M4" s="81"/>
      <c r="N4" s="81"/>
      <c r="O4" s="81"/>
      <c r="P4" s="81"/>
      <c r="Q4" s="81"/>
      <c r="R4" s="81"/>
      <c r="S4" s="81"/>
      <c r="T4" s="81"/>
      <c r="U4" s="81"/>
      <c r="V4" s="81"/>
      <c r="W4" s="81"/>
      <c r="X4" s="82"/>
      <c r="Y4" s="76" t="s">
        <v>13</v>
      </c>
      <c r="Z4" s="76"/>
      <c r="AA4" s="76"/>
      <c r="AB4" s="76"/>
      <c r="AC4" s="76"/>
      <c r="AD4" s="76"/>
      <c r="AE4" s="76"/>
      <c r="AF4" s="76"/>
      <c r="AG4" s="76"/>
      <c r="AH4" s="76"/>
      <c r="AI4" s="76"/>
      <c r="AJ4" s="76" t="s">
        <v>37</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56</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32</v>
      </c>
      <c r="CY4" s="76"/>
      <c r="CZ4" s="76"/>
      <c r="DA4" s="76"/>
      <c r="DB4" s="76"/>
      <c r="DC4" s="76"/>
      <c r="DD4" s="76"/>
      <c r="DE4" s="76"/>
      <c r="DF4" s="76"/>
      <c r="DG4" s="76"/>
      <c r="DH4" s="76"/>
      <c r="DI4" s="76" t="s">
        <v>41</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8" x14ac:dyDescent="0.15">
      <c r="A5" s="28" t="s">
        <v>68</v>
      </c>
      <c r="B5" s="32"/>
      <c r="C5" s="32"/>
      <c r="D5" s="32"/>
      <c r="E5" s="32"/>
      <c r="F5" s="32"/>
      <c r="G5" s="32"/>
      <c r="H5" s="36" t="s">
        <v>69</v>
      </c>
      <c r="I5" s="36" t="s">
        <v>70</v>
      </c>
      <c r="J5" s="36" t="s">
        <v>71</v>
      </c>
      <c r="K5" s="36" t="s">
        <v>72</v>
      </c>
      <c r="L5" s="36" t="s">
        <v>73</v>
      </c>
      <c r="M5" s="36" t="s">
        <v>11</v>
      </c>
      <c r="N5" s="36" t="s">
        <v>74</v>
      </c>
      <c r="O5" s="36" t="s">
        <v>75</v>
      </c>
      <c r="P5" s="36" t="s">
        <v>76</v>
      </c>
      <c r="Q5" s="36" t="s">
        <v>77</v>
      </c>
      <c r="R5" s="36" t="s">
        <v>78</v>
      </c>
      <c r="S5" s="36" t="s">
        <v>79</v>
      </c>
      <c r="T5" s="36" t="s">
        <v>80</v>
      </c>
      <c r="U5" s="36" t="s">
        <v>81</v>
      </c>
      <c r="V5" s="36" t="s">
        <v>82</v>
      </c>
      <c r="W5" s="36" t="s">
        <v>83</v>
      </c>
      <c r="X5" s="36" t="s">
        <v>84</v>
      </c>
      <c r="Y5" s="36" t="s">
        <v>35</v>
      </c>
      <c r="Z5" s="36" t="s">
        <v>85</v>
      </c>
      <c r="AA5" s="36" t="s">
        <v>86</v>
      </c>
      <c r="AB5" s="36" t="s">
        <v>87</v>
      </c>
      <c r="AC5" s="36" t="s">
        <v>88</v>
      </c>
      <c r="AD5" s="36" t="s">
        <v>89</v>
      </c>
      <c r="AE5" s="36" t="s">
        <v>90</v>
      </c>
      <c r="AF5" s="36" t="s">
        <v>91</v>
      </c>
      <c r="AG5" s="36" t="s">
        <v>92</v>
      </c>
      <c r="AH5" s="36" t="s">
        <v>93</v>
      </c>
      <c r="AI5" s="36" t="s">
        <v>3</v>
      </c>
      <c r="AJ5" s="36" t="s">
        <v>35</v>
      </c>
      <c r="AK5" s="36" t="s">
        <v>85</v>
      </c>
      <c r="AL5" s="36" t="s">
        <v>86</v>
      </c>
      <c r="AM5" s="36" t="s">
        <v>87</v>
      </c>
      <c r="AN5" s="36" t="s">
        <v>88</v>
      </c>
      <c r="AO5" s="36" t="s">
        <v>89</v>
      </c>
      <c r="AP5" s="36" t="s">
        <v>90</v>
      </c>
      <c r="AQ5" s="36" t="s">
        <v>91</v>
      </c>
      <c r="AR5" s="36" t="s">
        <v>92</v>
      </c>
      <c r="AS5" s="36" t="s">
        <v>93</v>
      </c>
      <c r="AT5" s="36" t="s">
        <v>94</v>
      </c>
      <c r="AU5" s="36" t="s">
        <v>35</v>
      </c>
      <c r="AV5" s="36" t="s">
        <v>85</v>
      </c>
      <c r="AW5" s="36" t="s">
        <v>86</v>
      </c>
      <c r="AX5" s="36" t="s">
        <v>87</v>
      </c>
      <c r="AY5" s="36" t="s">
        <v>88</v>
      </c>
      <c r="AZ5" s="36" t="s">
        <v>89</v>
      </c>
      <c r="BA5" s="36" t="s">
        <v>90</v>
      </c>
      <c r="BB5" s="36" t="s">
        <v>91</v>
      </c>
      <c r="BC5" s="36" t="s">
        <v>92</v>
      </c>
      <c r="BD5" s="36" t="s">
        <v>93</v>
      </c>
      <c r="BE5" s="36" t="s">
        <v>94</v>
      </c>
      <c r="BF5" s="36" t="s">
        <v>35</v>
      </c>
      <c r="BG5" s="36" t="s">
        <v>85</v>
      </c>
      <c r="BH5" s="36" t="s">
        <v>86</v>
      </c>
      <c r="BI5" s="36" t="s">
        <v>87</v>
      </c>
      <c r="BJ5" s="36" t="s">
        <v>88</v>
      </c>
      <c r="BK5" s="36" t="s">
        <v>89</v>
      </c>
      <c r="BL5" s="36" t="s">
        <v>90</v>
      </c>
      <c r="BM5" s="36" t="s">
        <v>91</v>
      </c>
      <c r="BN5" s="36" t="s">
        <v>92</v>
      </c>
      <c r="BO5" s="36" t="s">
        <v>93</v>
      </c>
      <c r="BP5" s="36" t="s">
        <v>94</v>
      </c>
      <c r="BQ5" s="36" t="s">
        <v>35</v>
      </c>
      <c r="BR5" s="36" t="s">
        <v>85</v>
      </c>
      <c r="BS5" s="36" t="s">
        <v>86</v>
      </c>
      <c r="BT5" s="36" t="s">
        <v>87</v>
      </c>
      <c r="BU5" s="36" t="s">
        <v>88</v>
      </c>
      <c r="BV5" s="36" t="s">
        <v>89</v>
      </c>
      <c r="BW5" s="36" t="s">
        <v>90</v>
      </c>
      <c r="BX5" s="36" t="s">
        <v>91</v>
      </c>
      <c r="BY5" s="36" t="s">
        <v>92</v>
      </c>
      <c r="BZ5" s="36" t="s">
        <v>93</v>
      </c>
      <c r="CA5" s="36" t="s">
        <v>94</v>
      </c>
      <c r="CB5" s="36" t="s">
        <v>35</v>
      </c>
      <c r="CC5" s="36" t="s">
        <v>85</v>
      </c>
      <c r="CD5" s="36" t="s">
        <v>86</v>
      </c>
      <c r="CE5" s="36" t="s">
        <v>87</v>
      </c>
      <c r="CF5" s="36" t="s">
        <v>88</v>
      </c>
      <c r="CG5" s="36" t="s">
        <v>89</v>
      </c>
      <c r="CH5" s="36" t="s">
        <v>90</v>
      </c>
      <c r="CI5" s="36" t="s">
        <v>91</v>
      </c>
      <c r="CJ5" s="36" t="s">
        <v>92</v>
      </c>
      <c r="CK5" s="36" t="s">
        <v>93</v>
      </c>
      <c r="CL5" s="36" t="s">
        <v>94</v>
      </c>
      <c r="CM5" s="36" t="s">
        <v>35</v>
      </c>
      <c r="CN5" s="36" t="s">
        <v>85</v>
      </c>
      <c r="CO5" s="36" t="s">
        <v>86</v>
      </c>
      <c r="CP5" s="36" t="s">
        <v>87</v>
      </c>
      <c r="CQ5" s="36" t="s">
        <v>88</v>
      </c>
      <c r="CR5" s="36" t="s">
        <v>89</v>
      </c>
      <c r="CS5" s="36" t="s">
        <v>90</v>
      </c>
      <c r="CT5" s="36" t="s">
        <v>91</v>
      </c>
      <c r="CU5" s="36" t="s">
        <v>92</v>
      </c>
      <c r="CV5" s="36" t="s">
        <v>93</v>
      </c>
      <c r="CW5" s="36" t="s">
        <v>94</v>
      </c>
      <c r="CX5" s="36" t="s">
        <v>35</v>
      </c>
      <c r="CY5" s="36" t="s">
        <v>85</v>
      </c>
      <c r="CZ5" s="36" t="s">
        <v>86</v>
      </c>
      <c r="DA5" s="36" t="s">
        <v>87</v>
      </c>
      <c r="DB5" s="36" t="s">
        <v>88</v>
      </c>
      <c r="DC5" s="36" t="s">
        <v>89</v>
      </c>
      <c r="DD5" s="36" t="s">
        <v>90</v>
      </c>
      <c r="DE5" s="36" t="s">
        <v>91</v>
      </c>
      <c r="DF5" s="36" t="s">
        <v>92</v>
      </c>
      <c r="DG5" s="36" t="s">
        <v>93</v>
      </c>
      <c r="DH5" s="36" t="s">
        <v>94</v>
      </c>
      <c r="DI5" s="36" t="s">
        <v>35</v>
      </c>
      <c r="DJ5" s="36" t="s">
        <v>85</v>
      </c>
      <c r="DK5" s="36" t="s">
        <v>86</v>
      </c>
      <c r="DL5" s="36" t="s">
        <v>87</v>
      </c>
      <c r="DM5" s="36" t="s">
        <v>88</v>
      </c>
      <c r="DN5" s="36" t="s">
        <v>89</v>
      </c>
      <c r="DO5" s="36" t="s">
        <v>90</v>
      </c>
      <c r="DP5" s="36" t="s">
        <v>91</v>
      </c>
      <c r="DQ5" s="36" t="s">
        <v>92</v>
      </c>
      <c r="DR5" s="36" t="s">
        <v>93</v>
      </c>
      <c r="DS5" s="36" t="s">
        <v>94</v>
      </c>
      <c r="DT5" s="36" t="s">
        <v>35</v>
      </c>
      <c r="DU5" s="36" t="s">
        <v>85</v>
      </c>
      <c r="DV5" s="36" t="s">
        <v>86</v>
      </c>
      <c r="DW5" s="36" t="s">
        <v>87</v>
      </c>
      <c r="DX5" s="36" t="s">
        <v>88</v>
      </c>
      <c r="DY5" s="36" t="s">
        <v>89</v>
      </c>
      <c r="DZ5" s="36" t="s">
        <v>90</v>
      </c>
      <c r="EA5" s="36" t="s">
        <v>91</v>
      </c>
      <c r="EB5" s="36" t="s">
        <v>92</v>
      </c>
      <c r="EC5" s="36" t="s">
        <v>93</v>
      </c>
      <c r="ED5" s="36" t="s">
        <v>94</v>
      </c>
      <c r="EE5" s="36" t="s">
        <v>35</v>
      </c>
      <c r="EF5" s="36" t="s">
        <v>85</v>
      </c>
      <c r="EG5" s="36" t="s">
        <v>86</v>
      </c>
      <c r="EH5" s="36" t="s">
        <v>87</v>
      </c>
      <c r="EI5" s="36" t="s">
        <v>88</v>
      </c>
      <c r="EJ5" s="36" t="s">
        <v>89</v>
      </c>
      <c r="EK5" s="36" t="s">
        <v>90</v>
      </c>
      <c r="EL5" s="36" t="s">
        <v>91</v>
      </c>
      <c r="EM5" s="36" t="s">
        <v>92</v>
      </c>
      <c r="EN5" s="36" t="s">
        <v>93</v>
      </c>
      <c r="EO5" s="36" t="s">
        <v>94</v>
      </c>
    </row>
    <row r="6" spans="1:148" s="27" customFormat="1" x14ac:dyDescent="0.15">
      <c r="A6" s="28" t="s">
        <v>95</v>
      </c>
      <c r="B6" s="33">
        <f t="shared" ref="B6:X6" si="1">B7</f>
        <v>2018</v>
      </c>
      <c r="C6" s="33">
        <f t="shared" si="1"/>
        <v>222054</v>
      </c>
      <c r="D6" s="33">
        <f t="shared" si="1"/>
        <v>46</v>
      </c>
      <c r="E6" s="33">
        <f t="shared" si="1"/>
        <v>17</v>
      </c>
      <c r="F6" s="33">
        <f t="shared" si="1"/>
        <v>1</v>
      </c>
      <c r="G6" s="33">
        <f t="shared" si="1"/>
        <v>0</v>
      </c>
      <c r="H6" s="33" t="str">
        <f t="shared" si="1"/>
        <v>静岡県　熱海市</v>
      </c>
      <c r="I6" s="33" t="str">
        <f t="shared" si="1"/>
        <v>法適用</v>
      </c>
      <c r="J6" s="33" t="str">
        <f t="shared" si="1"/>
        <v>下水道事業</v>
      </c>
      <c r="K6" s="33" t="str">
        <f t="shared" si="1"/>
        <v>公共下水道</v>
      </c>
      <c r="L6" s="33" t="str">
        <f t="shared" si="1"/>
        <v>Cc1</v>
      </c>
      <c r="M6" s="33" t="str">
        <f t="shared" si="1"/>
        <v>非設置</v>
      </c>
      <c r="N6" s="37" t="str">
        <f t="shared" si="1"/>
        <v>-</v>
      </c>
      <c r="O6" s="37">
        <f t="shared" si="1"/>
        <v>72.92</v>
      </c>
      <c r="P6" s="37">
        <f t="shared" si="1"/>
        <v>67.67</v>
      </c>
      <c r="Q6" s="37">
        <f t="shared" si="1"/>
        <v>102.18</v>
      </c>
      <c r="R6" s="37">
        <f t="shared" si="1"/>
        <v>3025</v>
      </c>
      <c r="S6" s="37">
        <f t="shared" si="1"/>
        <v>37042</v>
      </c>
      <c r="T6" s="37">
        <f t="shared" si="1"/>
        <v>61.78</v>
      </c>
      <c r="U6" s="37">
        <f t="shared" si="1"/>
        <v>599.58000000000004</v>
      </c>
      <c r="V6" s="37">
        <f t="shared" si="1"/>
        <v>24936</v>
      </c>
      <c r="W6" s="37">
        <f t="shared" si="1"/>
        <v>7.8</v>
      </c>
      <c r="X6" s="37">
        <f t="shared" si="1"/>
        <v>3196.92</v>
      </c>
      <c r="Y6" s="41">
        <f t="shared" ref="Y6:AH6" si="2">IF(Y7="",NA(),Y7)</f>
        <v>120.9</v>
      </c>
      <c r="Z6" s="41">
        <f t="shared" si="2"/>
        <v>110.06</v>
      </c>
      <c r="AA6" s="41">
        <f t="shared" si="2"/>
        <v>113.21</v>
      </c>
      <c r="AB6" s="41">
        <f t="shared" si="2"/>
        <v>120.95</v>
      </c>
      <c r="AC6" s="41">
        <f t="shared" si="2"/>
        <v>110.12</v>
      </c>
      <c r="AD6" s="41">
        <f t="shared" si="2"/>
        <v>107.31</v>
      </c>
      <c r="AE6" s="41">
        <f t="shared" si="2"/>
        <v>115.25</v>
      </c>
      <c r="AF6" s="41">
        <f t="shared" si="2"/>
        <v>105.98</v>
      </c>
      <c r="AG6" s="41">
        <f t="shared" si="2"/>
        <v>105.53</v>
      </c>
      <c r="AH6" s="41">
        <f t="shared" si="2"/>
        <v>105.06</v>
      </c>
      <c r="AI6" s="37" t="str">
        <f>IF(AI7="","",IF(AI7="-","【-】","【"&amp;SUBSTITUTE(TEXT(AI7,"#,##0.00"),"-","△")&amp;"】"))</f>
        <v>【108.69】</v>
      </c>
      <c r="AJ6" s="37">
        <f t="shared" ref="AJ6:AS6" si="3">IF(AJ7="",NA(),AJ7)</f>
        <v>0</v>
      </c>
      <c r="AK6" s="37">
        <f t="shared" si="3"/>
        <v>0</v>
      </c>
      <c r="AL6" s="37">
        <f t="shared" si="3"/>
        <v>0</v>
      </c>
      <c r="AM6" s="37">
        <f t="shared" si="3"/>
        <v>0</v>
      </c>
      <c r="AN6" s="37">
        <f t="shared" si="3"/>
        <v>0</v>
      </c>
      <c r="AO6" s="41">
        <f t="shared" si="3"/>
        <v>24.54</v>
      </c>
      <c r="AP6" s="41">
        <f t="shared" si="3"/>
        <v>19.440000000000001</v>
      </c>
      <c r="AQ6" s="41">
        <f t="shared" si="3"/>
        <v>41.15</v>
      </c>
      <c r="AR6" s="41">
        <f t="shared" si="3"/>
        <v>39.08</v>
      </c>
      <c r="AS6" s="41">
        <f t="shared" si="3"/>
        <v>41.56</v>
      </c>
      <c r="AT6" s="37" t="str">
        <f>IF(AT7="","",IF(AT7="-","【-】","【"&amp;SUBSTITUTE(TEXT(AT7,"#,##0.00"),"-","△")&amp;"】"))</f>
        <v>【3.28】</v>
      </c>
      <c r="AU6" s="41">
        <f t="shared" ref="AU6:BD6" si="4">IF(AU7="",NA(),AU7)</f>
        <v>24.75</v>
      </c>
      <c r="AV6" s="41">
        <f t="shared" si="4"/>
        <v>37.409999999999997</v>
      </c>
      <c r="AW6" s="41">
        <f t="shared" si="4"/>
        <v>45.56</v>
      </c>
      <c r="AX6" s="41">
        <f t="shared" si="4"/>
        <v>63.23</v>
      </c>
      <c r="AY6" s="41">
        <f t="shared" si="4"/>
        <v>70.069999999999993</v>
      </c>
      <c r="AZ6" s="41">
        <f t="shared" si="4"/>
        <v>56.94</v>
      </c>
      <c r="BA6" s="41">
        <f t="shared" si="4"/>
        <v>71.52</v>
      </c>
      <c r="BB6" s="41">
        <f t="shared" si="4"/>
        <v>88.12</v>
      </c>
      <c r="BC6" s="41">
        <f t="shared" si="4"/>
        <v>81.33</v>
      </c>
      <c r="BD6" s="41">
        <f t="shared" si="4"/>
        <v>80.81</v>
      </c>
      <c r="BE6" s="37" t="str">
        <f>IF(BE7="","",IF(BE7="-","【-】","【"&amp;SUBSTITUTE(TEXT(BE7,"#,##0.00"),"-","△")&amp;"】"))</f>
        <v>【69.49】</v>
      </c>
      <c r="BF6" s="41">
        <f t="shared" ref="BF6:BO6" si="5">IF(BF7="",NA(),BF7)</f>
        <v>775.52</v>
      </c>
      <c r="BG6" s="41">
        <f t="shared" si="5"/>
        <v>741.2</v>
      </c>
      <c r="BH6" s="41">
        <f t="shared" si="5"/>
        <v>710.34</v>
      </c>
      <c r="BI6" s="41">
        <f t="shared" si="5"/>
        <v>651.16</v>
      </c>
      <c r="BJ6" s="41">
        <f t="shared" si="5"/>
        <v>615.82000000000005</v>
      </c>
      <c r="BK6" s="41">
        <f t="shared" si="5"/>
        <v>721.06</v>
      </c>
      <c r="BL6" s="41">
        <f t="shared" si="5"/>
        <v>862.87</v>
      </c>
      <c r="BM6" s="41">
        <f t="shared" si="5"/>
        <v>716.96</v>
      </c>
      <c r="BN6" s="41">
        <f t="shared" si="5"/>
        <v>799.11</v>
      </c>
      <c r="BO6" s="41">
        <f t="shared" si="5"/>
        <v>768.62</v>
      </c>
      <c r="BP6" s="37" t="str">
        <f>IF(BP7="","",IF(BP7="-","【-】","【"&amp;SUBSTITUTE(TEXT(BP7,"#,##0.00"),"-","△")&amp;"】"))</f>
        <v>【682.78】</v>
      </c>
      <c r="BQ6" s="41">
        <f t="shared" ref="BQ6:BZ6" si="6">IF(BQ7="",NA(),BQ7)</f>
        <v>100</v>
      </c>
      <c r="BR6" s="41">
        <f t="shared" si="6"/>
        <v>100</v>
      </c>
      <c r="BS6" s="41">
        <f t="shared" si="6"/>
        <v>122.68</v>
      </c>
      <c r="BT6" s="41">
        <f t="shared" si="6"/>
        <v>100</v>
      </c>
      <c r="BU6" s="41">
        <f t="shared" si="6"/>
        <v>99.69</v>
      </c>
      <c r="BV6" s="41">
        <f t="shared" si="6"/>
        <v>84.86</v>
      </c>
      <c r="BW6" s="41">
        <f t="shared" si="6"/>
        <v>85.39</v>
      </c>
      <c r="BX6" s="41">
        <f t="shared" si="6"/>
        <v>88.09</v>
      </c>
      <c r="BY6" s="41">
        <f t="shared" si="6"/>
        <v>87.69</v>
      </c>
      <c r="BZ6" s="41">
        <f t="shared" si="6"/>
        <v>88.06</v>
      </c>
      <c r="CA6" s="37" t="str">
        <f>IF(CA7="","",IF(CA7="-","【-】","【"&amp;SUBSTITUTE(TEXT(CA7,"#,##0.00"),"-","△")&amp;"】"))</f>
        <v>【100.91】</v>
      </c>
      <c r="CB6" s="41">
        <f t="shared" ref="CB6:CK6" si="7">IF(CB7="",NA(),CB7)</f>
        <v>163.55000000000001</v>
      </c>
      <c r="CC6" s="41">
        <f t="shared" si="7"/>
        <v>164.45</v>
      </c>
      <c r="CD6" s="41">
        <f t="shared" si="7"/>
        <v>135.08000000000001</v>
      </c>
      <c r="CE6" s="41">
        <f t="shared" si="7"/>
        <v>165.93</v>
      </c>
      <c r="CF6" s="41">
        <f t="shared" si="7"/>
        <v>167.11</v>
      </c>
      <c r="CG6" s="41">
        <f t="shared" si="7"/>
        <v>188.14</v>
      </c>
      <c r="CH6" s="41">
        <f t="shared" si="7"/>
        <v>188.79</v>
      </c>
      <c r="CI6" s="41">
        <f t="shared" si="7"/>
        <v>181.8</v>
      </c>
      <c r="CJ6" s="41">
        <f t="shared" si="7"/>
        <v>180.07</v>
      </c>
      <c r="CK6" s="41">
        <f t="shared" si="7"/>
        <v>179.32</v>
      </c>
      <c r="CL6" s="37" t="str">
        <f>IF(CL7="","",IF(CL7="-","【-】","【"&amp;SUBSTITUTE(TEXT(CL7,"#,##0.00"),"-","△")&amp;"】"))</f>
        <v>【136.86】</v>
      </c>
      <c r="CM6" s="41">
        <f t="shared" ref="CM6:CV6" si="8">IF(CM7="",NA(),CM7)</f>
        <v>38.75</v>
      </c>
      <c r="CN6" s="41">
        <f t="shared" si="8"/>
        <v>38.19</v>
      </c>
      <c r="CO6" s="41">
        <f t="shared" si="8"/>
        <v>37.08</v>
      </c>
      <c r="CP6" s="41">
        <f t="shared" si="8"/>
        <v>36.380000000000003</v>
      </c>
      <c r="CQ6" s="41">
        <f t="shared" si="8"/>
        <v>35.880000000000003</v>
      </c>
      <c r="CR6" s="41">
        <f t="shared" si="8"/>
        <v>64.23</v>
      </c>
      <c r="CS6" s="41">
        <f t="shared" si="8"/>
        <v>59.4</v>
      </c>
      <c r="CT6" s="41">
        <f t="shared" si="8"/>
        <v>59.35</v>
      </c>
      <c r="CU6" s="41">
        <f t="shared" si="8"/>
        <v>58.4</v>
      </c>
      <c r="CV6" s="41">
        <f t="shared" si="8"/>
        <v>58</v>
      </c>
      <c r="CW6" s="37" t="str">
        <f>IF(CW7="","",IF(CW7="-","【-】","【"&amp;SUBSTITUTE(TEXT(CW7,"#,##0.00"),"-","△")&amp;"】"))</f>
        <v>【58.98】</v>
      </c>
      <c r="CX6" s="41">
        <f t="shared" ref="CX6:DG6" si="9">IF(CX7="",NA(),CX7)</f>
        <v>88.33</v>
      </c>
      <c r="CY6" s="41">
        <f t="shared" si="9"/>
        <v>88.48</v>
      </c>
      <c r="CZ6" s="41">
        <f t="shared" si="9"/>
        <v>88.26</v>
      </c>
      <c r="DA6" s="41">
        <f t="shared" si="9"/>
        <v>87.97</v>
      </c>
      <c r="DB6" s="41">
        <f t="shared" si="9"/>
        <v>87.94</v>
      </c>
      <c r="DC6" s="41">
        <f t="shared" si="9"/>
        <v>90.22</v>
      </c>
      <c r="DD6" s="41">
        <f t="shared" si="9"/>
        <v>89.81</v>
      </c>
      <c r="DE6" s="41">
        <f t="shared" si="9"/>
        <v>89.88</v>
      </c>
      <c r="DF6" s="41">
        <f t="shared" si="9"/>
        <v>89.68</v>
      </c>
      <c r="DG6" s="41">
        <f t="shared" si="9"/>
        <v>89.79</v>
      </c>
      <c r="DH6" s="37" t="str">
        <f>IF(DH7="","",IF(DH7="-","【-】","【"&amp;SUBSTITUTE(TEXT(DH7,"#,##0.00"),"-","△")&amp;"】"))</f>
        <v>【95.20】</v>
      </c>
      <c r="DI6" s="41">
        <f t="shared" ref="DI6:DR6" si="10">IF(DI7="",NA(),DI7)</f>
        <v>43.02</v>
      </c>
      <c r="DJ6" s="41">
        <f t="shared" si="10"/>
        <v>43.93</v>
      </c>
      <c r="DK6" s="41">
        <f t="shared" si="10"/>
        <v>46.07</v>
      </c>
      <c r="DL6" s="41">
        <f t="shared" si="10"/>
        <v>48.21</v>
      </c>
      <c r="DM6" s="41">
        <f t="shared" si="10"/>
        <v>50.35</v>
      </c>
      <c r="DN6" s="41">
        <f t="shared" si="10"/>
        <v>33.46</v>
      </c>
      <c r="DO6" s="41">
        <f t="shared" si="10"/>
        <v>30.5</v>
      </c>
      <c r="DP6" s="41">
        <f t="shared" si="10"/>
        <v>27.12</v>
      </c>
      <c r="DQ6" s="41">
        <f t="shared" si="10"/>
        <v>29.5</v>
      </c>
      <c r="DR6" s="41">
        <f t="shared" si="10"/>
        <v>30.6</v>
      </c>
      <c r="DS6" s="37" t="str">
        <f>IF(DS7="","",IF(DS7="-","【-】","【"&amp;SUBSTITUTE(TEXT(DS7,"#,##0.00"),"-","△")&amp;"】"))</f>
        <v>【38.60】</v>
      </c>
      <c r="DT6" s="41">
        <f t="shared" ref="DT6:EC6" si="11">IF(DT7="",NA(),DT7)</f>
        <v>6.94</v>
      </c>
      <c r="DU6" s="41">
        <f t="shared" si="11"/>
        <v>8.3800000000000008</v>
      </c>
      <c r="DV6" s="41">
        <f t="shared" si="11"/>
        <v>10</v>
      </c>
      <c r="DW6" s="41">
        <f t="shared" si="11"/>
        <v>11.61</v>
      </c>
      <c r="DX6" s="41">
        <f t="shared" si="11"/>
        <v>13.43</v>
      </c>
      <c r="DY6" s="41">
        <f t="shared" si="11"/>
        <v>3.12</v>
      </c>
      <c r="DZ6" s="41">
        <f t="shared" si="11"/>
        <v>3</v>
      </c>
      <c r="EA6" s="41">
        <f t="shared" si="11"/>
        <v>1.9300000000000002</v>
      </c>
      <c r="EB6" s="41">
        <f t="shared" si="11"/>
        <v>1.92</v>
      </c>
      <c r="EC6" s="41">
        <f t="shared" si="11"/>
        <v>1.83</v>
      </c>
      <c r="ED6" s="37" t="str">
        <f>IF(ED7="","",IF(ED7="-","【-】","【"&amp;SUBSTITUTE(TEXT(ED7,"#,##0.00"),"-","△")&amp;"】"))</f>
        <v>【5.64】</v>
      </c>
      <c r="EE6" s="41">
        <f t="shared" ref="EE6:EN6" si="12">IF(EE7="",NA(),EE7)</f>
        <v>0.1</v>
      </c>
      <c r="EF6" s="41">
        <f t="shared" si="12"/>
        <v>0.15</v>
      </c>
      <c r="EG6" s="41">
        <f t="shared" si="12"/>
        <v>0.27</v>
      </c>
      <c r="EH6" s="41">
        <f t="shared" si="12"/>
        <v>0.38</v>
      </c>
      <c r="EI6" s="41">
        <f t="shared" si="12"/>
        <v>0.28000000000000003</v>
      </c>
      <c r="EJ6" s="41">
        <f t="shared" si="12"/>
        <v>0.11</v>
      </c>
      <c r="EK6" s="41">
        <f t="shared" si="12"/>
        <v>0.09</v>
      </c>
      <c r="EL6" s="41">
        <f t="shared" si="12"/>
        <v>0.19</v>
      </c>
      <c r="EM6" s="41">
        <f t="shared" si="12"/>
        <v>0.23</v>
      </c>
      <c r="EN6" s="41">
        <f t="shared" si="12"/>
        <v>0.21</v>
      </c>
      <c r="EO6" s="37" t="str">
        <f>IF(EO7="","",IF(EO7="-","【-】","【"&amp;SUBSTITUTE(TEXT(EO7,"#,##0.00"),"-","△")&amp;"】"))</f>
        <v>【0.23】</v>
      </c>
    </row>
    <row r="7" spans="1:148" s="27" customFormat="1" x14ac:dyDescent="0.15">
      <c r="A7" s="28"/>
      <c r="B7" s="34">
        <v>2018</v>
      </c>
      <c r="C7" s="34">
        <v>222054</v>
      </c>
      <c r="D7" s="34">
        <v>46</v>
      </c>
      <c r="E7" s="34">
        <v>17</v>
      </c>
      <c r="F7" s="34">
        <v>1</v>
      </c>
      <c r="G7" s="34">
        <v>0</v>
      </c>
      <c r="H7" s="34" t="s">
        <v>96</v>
      </c>
      <c r="I7" s="34" t="s">
        <v>97</v>
      </c>
      <c r="J7" s="34" t="s">
        <v>98</v>
      </c>
      <c r="K7" s="34" t="s">
        <v>99</v>
      </c>
      <c r="L7" s="34" t="s">
        <v>23</v>
      </c>
      <c r="M7" s="34" t="s">
        <v>100</v>
      </c>
      <c r="N7" s="38" t="s">
        <v>101</v>
      </c>
      <c r="O7" s="38">
        <v>72.92</v>
      </c>
      <c r="P7" s="38">
        <v>67.67</v>
      </c>
      <c r="Q7" s="38">
        <v>102.18</v>
      </c>
      <c r="R7" s="38">
        <v>3025</v>
      </c>
      <c r="S7" s="38">
        <v>37042</v>
      </c>
      <c r="T7" s="38">
        <v>61.78</v>
      </c>
      <c r="U7" s="38">
        <v>599.58000000000004</v>
      </c>
      <c r="V7" s="38">
        <v>24936</v>
      </c>
      <c r="W7" s="38">
        <v>7.8</v>
      </c>
      <c r="X7" s="38">
        <v>3196.92</v>
      </c>
      <c r="Y7" s="38">
        <v>120.9</v>
      </c>
      <c r="Z7" s="38">
        <v>110.06</v>
      </c>
      <c r="AA7" s="38">
        <v>113.21</v>
      </c>
      <c r="AB7" s="38">
        <v>120.95</v>
      </c>
      <c r="AC7" s="38">
        <v>110.12</v>
      </c>
      <c r="AD7" s="38">
        <v>107.31</v>
      </c>
      <c r="AE7" s="38">
        <v>115.25</v>
      </c>
      <c r="AF7" s="38">
        <v>105.98</v>
      </c>
      <c r="AG7" s="38">
        <v>105.53</v>
      </c>
      <c r="AH7" s="38">
        <v>105.06</v>
      </c>
      <c r="AI7" s="38">
        <v>108.69</v>
      </c>
      <c r="AJ7" s="38">
        <v>0</v>
      </c>
      <c r="AK7" s="38">
        <v>0</v>
      </c>
      <c r="AL7" s="38">
        <v>0</v>
      </c>
      <c r="AM7" s="38">
        <v>0</v>
      </c>
      <c r="AN7" s="38">
        <v>0</v>
      </c>
      <c r="AO7" s="38">
        <v>24.54</v>
      </c>
      <c r="AP7" s="38">
        <v>19.440000000000001</v>
      </c>
      <c r="AQ7" s="38">
        <v>41.15</v>
      </c>
      <c r="AR7" s="38">
        <v>39.08</v>
      </c>
      <c r="AS7" s="38">
        <v>41.56</v>
      </c>
      <c r="AT7" s="38">
        <v>3.28</v>
      </c>
      <c r="AU7" s="38">
        <v>24.75</v>
      </c>
      <c r="AV7" s="38">
        <v>37.409999999999997</v>
      </c>
      <c r="AW7" s="38">
        <v>45.56</v>
      </c>
      <c r="AX7" s="38">
        <v>63.23</v>
      </c>
      <c r="AY7" s="38">
        <v>70.069999999999993</v>
      </c>
      <c r="AZ7" s="38">
        <v>56.94</v>
      </c>
      <c r="BA7" s="38">
        <v>71.52</v>
      </c>
      <c r="BB7" s="38">
        <v>88.12</v>
      </c>
      <c r="BC7" s="38">
        <v>81.33</v>
      </c>
      <c r="BD7" s="38">
        <v>80.81</v>
      </c>
      <c r="BE7" s="38">
        <v>69.489999999999995</v>
      </c>
      <c r="BF7" s="38">
        <v>775.52</v>
      </c>
      <c r="BG7" s="38">
        <v>741.2</v>
      </c>
      <c r="BH7" s="38">
        <v>710.34</v>
      </c>
      <c r="BI7" s="38">
        <v>651.16</v>
      </c>
      <c r="BJ7" s="38">
        <v>615.82000000000005</v>
      </c>
      <c r="BK7" s="38">
        <v>721.06</v>
      </c>
      <c r="BL7" s="38">
        <v>862.87</v>
      </c>
      <c r="BM7" s="38">
        <v>716.96</v>
      </c>
      <c r="BN7" s="38">
        <v>799.11</v>
      </c>
      <c r="BO7" s="38">
        <v>768.62</v>
      </c>
      <c r="BP7" s="38">
        <v>682.78</v>
      </c>
      <c r="BQ7" s="38">
        <v>100</v>
      </c>
      <c r="BR7" s="38">
        <v>100</v>
      </c>
      <c r="BS7" s="38">
        <v>122.68</v>
      </c>
      <c r="BT7" s="38">
        <v>100</v>
      </c>
      <c r="BU7" s="38">
        <v>99.69</v>
      </c>
      <c r="BV7" s="38">
        <v>84.86</v>
      </c>
      <c r="BW7" s="38">
        <v>85.39</v>
      </c>
      <c r="BX7" s="38">
        <v>88.09</v>
      </c>
      <c r="BY7" s="38">
        <v>87.69</v>
      </c>
      <c r="BZ7" s="38">
        <v>88.06</v>
      </c>
      <c r="CA7" s="38">
        <v>100.91</v>
      </c>
      <c r="CB7" s="38">
        <v>163.55000000000001</v>
      </c>
      <c r="CC7" s="38">
        <v>164.45</v>
      </c>
      <c r="CD7" s="38">
        <v>135.08000000000001</v>
      </c>
      <c r="CE7" s="38">
        <v>165.93</v>
      </c>
      <c r="CF7" s="38">
        <v>167.11</v>
      </c>
      <c r="CG7" s="38">
        <v>188.14</v>
      </c>
      <c r="CH7" s="38">
        <v>188.79</v>
      </c>
      <c r="CI7" s="38">
        <v>181.8</v>
      </c>
      <c r="CJ7" s="38">
        <v>180.07</v>
      </c>
      <c r="CK7" s="38">
        <v>179.32</v>
      </c>
      <c r="CL7" s="38">
        <v>136.86000000000001</v>
      </c>
      <c r="CM7" s="38">
        <v>38.75</v>
      </c>
      <c r="CN7" s="38">
        <v>38.19</v>
      </c>
      <c r="CO7" s="38">
        <v>37.08</v>
      </c>
      <c r="CP7" s="38">
        <v>36.380000000000003</v>
      </c>
      <c r="CQ7" s="38">
        <v>35.880000000000003</v>
      </c>
      <c r="CR7" s="38">
        <v>64.23</v>
      </c>
      <c r="CS7" s="38">
        <v>59.4</v>
      </c>
      <c r="CT7" s="38">
        <v>59.35</v>
      </c>
      <c r="CU7" s="38">
        <v>58.4</v>
      </c>
      <c r="CV7" s="38">
        <v>58</v>
      </c>
      <c r="CW7" s="38">
        <v>58.98</v>
      </c>
      <c r="CX7" s="38">
        <v>88.33</v>
      </c>
      <c r="CY7" s="38">
        <v>88.48</v>
      </c>
      <c r="CZ7" s="38">
        <v>88.26</v>
      </c>
      <c r="DA7" s="38">
        <v>87.97</v>
      </c>
      <c r="DB7" s="38">
        <v>87.94</v>
      </c>
      <c r="DC7" s="38">
        <v>90.22</v>
      </c>
      <c r="DD7" s="38">
        <v>89.81</v>
      </c>
      <c r="DE7" s="38">
        <v>89.88</v>
      </c>
      <c r="DF7" s="38">
        <v>89.68</v>
      </c>
      <c r="DG7" s="38">
        <v>89.79</v>
      </c>
      <c r="DH7" s="38">
        <v>95.2</v>
      </c>
      <c r="DI7" s="38">
        <v>43.02</v>
      </c>
      <c r="DJ7" s="38">
        <v>43.93</v>
      </c>
      <c r="DK7" s="38">
        <v>46.07</v>
      </c>
      <c r="DL7" s="38">
        <v>48.21</v>
      </c>
      <c r="DM7" s="38">
        <v>50.35</v>
      </c>
      <c r="DN7" s="38">
        <v>33.46</v>
      </c>
      <c r="DO7" s="38">
        <v>30.5</v>
      </c>
      <c r="DP7" s="38">
        <v>27.12</v>
      </c>
      <c r="DQ7" s="38">
        <v>29.5</v>
      </c>
      <c r="DR7" s="38">
        <v>30.6</v>
      </c>
      <c r="DS7" s="38">
        <v>38.6</v>
      </c>
      <c r="DT7" s="38">
        <v>6.94</v>
      </c>
      <c r="DU7" s="38">
        <v>8.3800000000000008</v>
      </c>
      <c r="DV7" s="38">
        <v>10</v>
      </c>
      <c r="DW7" s="38">
        <v>11.61</v>
      </c>
      <c r="DX7" s="38">
        <v>13.43</v>
      </c>
      <c r="DY7" s="38">
        <v>3.12</v>
      </c>
      <c r="DZ7" s="38">
        <v>3</v>
      </c>
      <c r="EA7" s="38">
        <v>1.9300000000000002</v>
      </c>
      <c r="EB7" s="38">
        <v>1.92</v>
      </c>
      <c r="EC7" s="38">
        <v>1.83</v>
      </c>
      <c r="ED7" s="38">
        <v>5.64</v>
      </c>
      <c r="EE7" s="38">
        <v>0.1</v>
      </c>
      <c r="EF7" s="38">
        <v>0.15</v>
      </c>
      <c r="EG7" s="38">
        <v>0.27</v>
      </c>
      <c r="EH7" s="38">
        <v>0.38</v>
      </c>
      <c r="EI7" s="38">
        <v>0.28000000000000003</v>
      </c>
      <c r="EJ7" s="38">
        <v>0.11</v>
      </c>
      <c r="EK7" s="38">
        <v>0.09</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29"/>
      <c r="B9" s="29" t="s">
        <v>102</v>
      </c>
      <c r="C9" s="29" t="s">
        <v>103</v>
      </c>
      <c r="D9" s="29" t="s">
        <v>104</v>
      </c>
      <c r="E9" s="29" t="s">
        <v>105</v>
      </c>
      <c r="F9" s="29"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29" t="s">
        <v>60</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at1878</dc:creator>
  <cp:lastModifiedBy>atami</cp:lastModifiedBy>
  <dcterms:created xsi:type="dcterms:W3CDTF">2020-03-06T05:56:53Z</dcterms:created>
  <dcterms:modified xsi:type="dcterms:W3CDTF">2020-03-06T05:56:53Z</dcterms:modified>
</cp:coreProperties>
</file>