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経営企画室\企画係\【経営分析比較表】\H28決算\300214〆 分析依頼\01 回答分\水道\"/>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<sst xmlns="http://schemas.openxmlformats.org/spreadsheetml/2006/main" count="232" uniqueCount="120">
  <si>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</si>
  <si>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</si>
  <si>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</si>
  <si>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</si>
  <si>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</si>
  <si>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</si>
  <si>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</si>
  <si>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</si>
  <si>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</si>
  <si>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</si>
  <si>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</si>
  <si>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</si>
  <si>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</si>
  <si>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</si>
  <si>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</si>
  <si>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</si>
  <si>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</si>
  <si>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</si>
  <si>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</si>
  <si>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</si>
  <si>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</si>
  <si>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</si>
  <si>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</si>
  <si>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</si>
  <si>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</si>
  <si>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</si>
  <si>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</si>
  <si>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</si>
  <si>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</si>
  <si>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</si>
  <si>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</si>
  <si>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</si>
  <si>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</si>
  <si>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</si>
  <si>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</si>
  <si>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</si>
  <si>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</si>
  <si>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</si>
  <si>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</si>
  <si>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</si>
  <si>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</si>
  <si>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</si>
  <si>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</si>
  <si>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</si>
  <si>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</si>
  <si>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</si>
  <si>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</si>
  <si>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</si>
  <si>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</si>
  <si>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</si>
  <si>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</si>
  <si>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</si>
  <si>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</si>
  <si>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</si>
  <si>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</si>
  <si>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</si>
  <si>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</si>
  <si>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</si>
  <si>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</si>
  <si>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</si>
  <si>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</si>
  <si>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</si>
  <si>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</si>
  <si>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</si>
  <si>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</si>
  <si>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</si>
  <si>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</si>
  <si>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</si>
  <si>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</si>
  <si>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</si>
  <si>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</si>
  <si>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</si>
  <si>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</si>
  <si>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</si>
  <si>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</si>
  <si>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</si>
  <si>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</si>
  <si>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</si>
  <si>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</si>
  <si>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</si>
  <si>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</si>
  <si>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</si>
  <si>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</si>
  <si>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</si>
  <si>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</si>
  <si>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</si>
  <si>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</si>
  <si>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</si>
  <si>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</si>
  <si>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</si>
  <si>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</si>
  <si>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</si>
  <si>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</si>
  <si>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</si>
  <si>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</si>
  <si>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</si>
  <si>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</si>
  <si>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</si>
  <si>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</si>
  <si>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</si>
  <si>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</si>
  <si>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</si>
  <si>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</si>
  <si>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</si>
  <si>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</si>
  <si>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熱海市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</si>
  <si>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</si>
  <si>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</si>
  <si>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</si>
  <si>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</si>
  <si>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</si>
  <si>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</si>
  <si>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</si>
  <si>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</si>
  <si>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</si>
  <si>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</si>
  <si>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全国で17番目に給水を開始しているため施設の老朽化は著しく、2．②管路経年化率でも分かるように、本市の管路延長に対して法定耐用年数を超えた管路延長を占める比率が類似団体に比べて非常に高い。この状況を改善するために、本管布設替工事を進めており、2.③管路更新率では、過去5年間類似団体に比べて高い比率となっている。ただし、管路更新率は2.5%の場合、全ての管路を更新するために40年を要すると言われているため、今後も、経営状況を勘案しながら、管路更新を計画的に行う必要があるといえる。</t>
    <rPh sb="33" eb="35">
      <t>カンロ</t>
    </rPh>
    <rPh sb="35" eb="37">
      <t>ケイネン</t>
    </rPh>
    <rPh sb="37" eb="38">
      <t>カ</t>
    </rPh>
    <rPh sb="38" eb="39">
      <t>リツ</t>
    </rPh>
    <rPh sb="41" eb="42">
      <t>ワ</t>
    </rPh>
    <rPh sb="48" eb="49">
      <t>ホン</t>
    </rPh>
    <rPh sb="49" eb="50">
      <t>シ</t>
    </rPh>
    <rPh sb="51" eb="53">
      <t>カンロ</t>
    </rPh>
    <rPh sb="53" eb="55">
      <t>エンチョウ</t>
    </rPh>
    <rPh sb="56" eb="57">
      <t>タイ</t>
    </rPh>
    <rPh sb="59" eb="61">
      <t>ホウテイ</t>
    </rPh>
    <rPh sb="61" eb="63">
      <t>タイヨウ</t>
    </rPh>
    <rPh sb="63" eb="65">
      <t>ネンスウ</t>
    </rPh>
    <rPh sb="66" eb="67">
      <t>コ</t>
    </rPh>
    <rPh sb="69" eb="71">
      <t>カンロ</t>
    </rPh>
    <rPh sb="71" eb="73">
      <t>エンチョウ</t>
    </rPh>
    <rPh sb="74" eb="75">
      <t>シ</t>
    </rPh>
    <rPh sb="77" eb="79">
      <t>ヒリツ</t>
    </rPh>
    <rPh sb="80" eb="82">
      <t>ルイジ</t>
    </rPh>
    <rPh sb="82" eb="84">
      <t>ダンタイ</t>
    </rPh>
    <rPh sb="85" eb="86">
      <t>クラ</t>
    </rPh>
    <rPh sb="88" eb="90">
      <t>ヒジョウ</t>
    </rPh>
    <rPh sb="91" eb="92">
      <t>タカ</t>
    </rPh>
    <rPh sb="96" eb="98">
      <t>ジョウキョウ</t>
    </rPh>
    <rPh sb="99" eb="101">
      <t>カイゼン</t>
    </rPh>
    <rPh sb="107" eb="108">
      <t>ホン</t>
    </rPh>
    <rPh sb="108" eb="109">
      <t>カン</t>
    </rPh>
    <rPh sb="109" eb="111">
      <t>フセツ</t>
    </rPh>
    <rPh sb="111" eb="112">
      <t>ガ</t>
    </rPh>
    <rPh sb="112" eb="114">
      <t>コウジ</t>
    </rPh>
    <rPh sb="115" eb="116">
      <t>スス</t>
    </rPh>
    <rPh sb="124" eb="126">
      <t>カンロ</t>
    </rPh>
    <rPh sb="126" eb="128">
      <t>コウシン</t>
    </rPh>
    <rPh sb="128" eb="129">
      <t>リツ</t>
    </rPh>
    <rPh sb="132" eb="134">
      <t>カコ</t>
    </rPh>
    <rPh sb="135" eb="137">
      <t>ネンカン</t>
    </rPh>
    <rPh sb="137" eb="139">
      <t>ルイジ</t>
    </rPh>
    <rPh sb="139" eb="141">
      <t>ダンタイ</t>
    </rPh>
    <rPh sb="142" eb="143">
      <t>クラ</t>
    </rPh>
    <rPh sb="145" eb="146">
      <t>タカ</t>
    </rPh>
    <rPh sb="147" eb="149">
      <t>ヒリツ</t>
    </rPh>
    <rPh sb="160" eb="162">
      <t>カンロ</t>
    </rPh>
    <rPh sb="162" eb="164">
      <t>コウシン</t>
    </rPh>
    <rPh sb="164" eb="165">
      <t>リツ</t>
    </rPh>
    <rPh sb="171" eb="173">
      <t>バアイ</t>
    </rPh>
    <rPh sb="174" eb="175">
      <t>スベ</t>
    </rPh>
    <rPh sb="177" eb="179">
      <t>カンロ</t>
    </rPh>
    <rPh sb="180" eb="182">
      <t>コウシン</t>
    </rPh>
    <rPh sb="189" eb="190">
      <t>ネン</t>
    </rPh>
    <rPh sb="191" eb="192">
      <t>ヨウ</t>
    </rPh>
    <rPh sb="195" eb="196">
      <t>イ</t>
    </rPh>
    <rPh sb="204" eb="206">
      <t>コンゴ</t>
    </rPh>
    <rPh sb="208" eb="210">
      <t>ケイエイ</t>
    </rPh>
    <rPh sb="210" eb="212">
      <t>ジョウキョウ</t>
    </rPh>
    <rPh sb="213" eb="215">
      <t>カンアン</t>
    </rPh>
    <rPh sb="220" eb="222">
      <t>カンロ</t>
    </rPh>
    <rPh sb="222" eb="224">
      <t>コウシン</t>
    </rPh>
    <rPh sb="225" eb="228">
      <t>ケイカクテキ</t>
    </rPh>
    <rPh sb="229" eb="230">
      <t>オコナ</t>
    </rPh>
    <rPh sb="231" eb="233">
      <t>ヒツヨウ</t>
    </rPh>
    <phoneticPr fontId="4"/>
  </si>
  <si>
    <t>人口の減少による給水収益の減少が見込まれる一方で、管路及び施設の老朽化により維持管理に要する費用が増加し、厳しい経営状況となることが予測される。今後も同水準の経営状況を保つためにさらなる経費節減・料金の適正化に努め、計画的な投資を行うものである。</t>
    <rPh sb="0" eb="2">
      <t>ジンコウ</t>
    </rPh>
    <rPh sb="3" eb="5">
      <t>ゲンショウ</t>
    </rPh>
    <rPh sb="8" eb="10">
      <t>キュウスイ</t>
    </rPh>
    <rPh sb="10" eb="12">
      <t>シュウエキ</t>
    </rPh>
    <rPh sb="13" eb="15">
      <t>ゲンショウ</t>
    </rPh>
    <rPh sb="16" eb="18">
      <t>ミコ</t>
    </rPh>
    <rPh sb="21" eb="23">
      <t>イッポウ</t>
    </rPh>
    <rPh sb="25" eb="27">
      <t>カンロ</t>
    </rPh>
    <rPh sb="27" eb="28">
      <t>オヨ</t>
    </rPh>
    <rPh sb="29" eb="31">
      <t>シセツ</t>
    </rPh>
    <rPh sb="32" eb="35">
      <t>ロウキュウカ</t>
    </rPh>
    <rPh sb="38" eb="40">
      <t>イジ</t>
    </rPh>
    <rPh sb="40" eb="42">
      <t>カンリ</t>
    </rPh>
    <rPh sb="43" eb="44">
      <t>ヨウ</t>
    </rPh>
    <rPh sb="46" eb="48">
      <t>ヒヨウ</t>
    </rPh>
    <rPh sb="49" eb="51">
      <t>ゾウカ</t>
    </rPh>
    <rPh sb="53" eb="54">
      <t>キビ</t>
    </rPh>
    <rPh sb="56" eb="58">
      <t>ケイエイ</t>
    </rPh>
    <rPh sb="58" eb="60">
      <t>ジョウキョウ</t>
    </rPh>
    <rPh sb="66" eb="68">
      <t>ヨソク</t>
    </rPh>
    <rPh sb="72" eb="74">
      <t>コンゴ</t>
    </rPh>
    <rPh sb="75" eb="78">
      <t>ドウスイジュン</t>
    </rPh>
    <rPh sb="79" eb="81">
      <t>ケイエイ</t>
    </rPh>
    <rPh sb="81" eb="83">
      <t>ジョウキョウ</t>
    </rPh>
    <rPh sb="84" eb="85">
      <t>タモ</t>
    </rPh>
    <rPh sb="93" eb="95">
      <t>ケイヒ</t>
    </rPh>
    <rPh sb="95" eb="97">
      <t>セツゲン</t>
    </rPh>
    <rPh sb="98" eb="100">
      <t>リョウキン</t>
    </rPh>
    <rPh sb="101" eb="103">
      <t>テキセイ</t>
    </rPh>
    <rPh sb="103" eb="104">
      <t>カ</t>
    </rPh>
    <rPh sb="105" eb="106">
      <t>ツト</t>
    </rPh>
    <rPh sb="108" eb="111">
      <t>ケイカクテキ</t>
    </rPh>
    <rPh sb="112" eb="114">
      <t>トウシ</t>
    </rPh>
    <rPh sb="115" eb="116">
      <t>オコナ</t>
    </rPh>
    <phoneticPr fontId="4"/>
  </si>
  <si>
    <t>経営の健全性・効率性について、類似団体との比較においては、同等程度の経営と考えるが、1.⑦施設利用率については、本市水道事業の課題であると認識している。これは、観光都市特有の事情である「行楽時期と平常時における水需要の差」も要因の一つと考えられる。つまり、ピーク時の給水に対応できる配水能力を有する本市としては、年間の配水量を一日平均にすることで、配水能力を効率的に使用できていないという分析が導き出される。この点については、最適な施設能力を踏まえて施設更新計画していくことが肝要と捉えている。
その他、経営面では、平成19年度から3回実施した料金改定及び人員・費用の削減により、1.①経常収支比率は100%を上回り、1.②累積欠損比率の数値は0.00%となっている。この点では、健全な経営を維持していると言える。
こうした中、経営状況が厳しかった時期に着手できなかった施設整備や老朽化した管路の布設替、また安全な給水に必要不可欠な浄水場・配水池等の更新工事に取組み、その成果として、１．⑧の有収率はわずかではあるが向上してきている。
なお、投資額増大に伴い、その財源として企業債発行を行うため、1.④企業債残高対給水収益比率の数値について、類似団体と比較すると数値は下回っているものの、本市の数値は、上昇傾向にある。近年は、繰出基準に基づく一般会計からの出資金を受けて施設整備を行っているが、後年度負担となる企業債については効果的に活用し、所要の建設改良事業に取組むものである。</t>
    <rPh sb="0" eb="2">
      <t>ケイエイ</t>
    </rPh>
    <rPh sb="29" eb="31">
      <t>ドウトウ</t>
    </rPh>
    <rPh sb="31" eb="33">
      <t>テイド</t>
    </rPh>
    <rPh sb="34" eb="36">
      <t>ケイエイ</t>
    </rPh>
    <rPh sb="37" eb="38">
      <t>カンガ</t>
    </rPh>
    <rPh sb="45" eb="47">
      <t>シセツ</t>
    </rPh>
    <rPh sb="47" eb="50">
      <t>リヨウリツ</t>
    </rPh>
    <rPh sb="69" eb="71">
      <t>ニンシキ</t>
    </rPh>
    <rPh sb="95" eb="97">
      <t>ジキ</t>
    </rPh>
    <rPh sb="115" eb="116">
      <t>ヒト</t>
    </rPh>
    <rPh sb="118" eb="119">
      <t>カンガ</t>
    </rPh>
    <rPh sb="174" eb="176">
      <t>ハイスイ</t>
    </rPh>
    <rPh sb="176" eb="178">
      <t>ノウリョク</t>
    </rPh>
    <rPh sb="179" eb="182">
      <t>コウリツテキ</t>
    </rPh>
    <rPh sb="183" eb="185">
      <t>シヨウ</t>
    </rPh>
    <rPh sb="194" eb="196">
      <t>ブンセキ</t>
    </rPh>
    <rPh sb="197" eb="198">
      <t>ミチビ</t>
    </rPh>
    <rPh sb="199" eb="200">
      <t>ダ</t>
    </rPh>
    <rPh sb="238" eb="240">
      <t>カンヨウ</t>
    </rPh>
    <rPh sb="241" eb="242">
      <t>トラ</t>
    </rPh>
    <rPh sb="305" eb="307">
      <t>ウワマワ</t>
    </rPh>
    <rPh sb="316" eb="318">
      <t>ヒリツ</t>
    </rPh>
    <rPh sb="319" eb="321">
      <t>スウチ</t>
    </rPh>
    <rPh sb="336" eb="337">
      <t>テン</t>
    </rPh>
    <rPh sb="340" eb="342">
      <t>ケンゼン</t>
    </rPh>
    <rPh sb="343" eb="345">
      <t>ケイエイ</t>
    </rPh>
    <rPh sb="346" eb="348">
      <t>イジ</t>
    </rPh>
    <rPh sb="353" eb="354">
      <t>イ</t>
    </rPh>
    <rPh sb="362" eb="363">
      <t>ナカ</t>
    </rPh>
    <rPh sb="364" eb="366">
      <t>ケイエイ</t>
    </rPh>
    <rPh sb="366" eb="368">
      <t>ジョウキョウ</t>
    </rPh>
    <rPh sb="369" eb="370">
      <t>キビ</t>
    </rPh>
    <rPh sb="374" eb="376">
      <t>ジキ</t>
    </rPh>
    <rPh sb="377" eb="379">
      <t>チャクシュ</t>
    </rPh>
    <rPh sb="404" eb="406">
      <t>アンゼン</t>
    </rPh>
    <rPh sb="407" eb="409">
      <t>キュウスイ</t>
    </rPh>
    <rPh sb="410" eb="412">
      <t>ヒツヨウ</t>
    </rPh>
    <rPh sb="412" eb="415">
      <t>フカケツ</t>
    </rPh>
    <rPh sb="436" eb="438">
      <t>セイカ</t>
    </rPh>
    <rPh sb="446" eb="447">
      <t>ユウ</t>
    </rPh>
    <rPh sb="447" eb="448">
      <t>シュウ</t>
    </rPh>
    <rPh sb="448" eb="449">
      <t>リツ</t>
    </rPh>
    <rPh sb="458" eb="460">
      <t>コウジョウ</t>
    </rPh>
    <rPh sb="471" eb="473">
      <t>トウシ</t>
    </rPh>
    <rPh sb="473" eb="474">
      <t>ガク</t>
    </rPh>
    <rPh sb="474" eb="476">
      <t>ゾウダイ</t>
    </rPh>
    <rPh sb="477" eb="478">
      <t>トモナ</t>
    </rPh>
    <rPh sb="482" eb="484">
      <t>ザイゲン</t>
    </rPh>
    <rPh sb="490" eb="492">
      <t>ハッコウ</t>
    </rPh>
    <rPh sb="493" eb="494">
      <t>オコナ</t>
    </rPh>
    <rPh sb="501" eb="503">
      <t>キギョウ</t>
    </rPh>
    <rPh sb="503" eb="504">
      <t>サイ</t>
    </rPh>
    <rPh sb="504" eb="506">
      <t>ザンダカ</t>
    </rPh>
    <rPh sb="506" eb="507">
      <t>タイ</t>
    </rPh>
    <rPh sb="507" eb="509">
      <t>キュウスイ</t>
    </rPh>
    <rPh sb="509" eb="511">
      <t>シュウエキ</t>
    </rPh>
    <rPh sb="511" eb="513">
      <t>ヒリツ</t>
    </rPh>
    <rPh sb="514" eb="516">
      <t>スウチ</t>
    </rPh>
    <rPh sb="544" eb="545">
      <t>ホン</t>
    </rPh>
    <rPh sb="545" eb="546">
      <t>シ</t>
    </rPh>
    <rPh sb="547" eb="549">
      <t>スウチ</t>
    </rPh>
    <rPh sb="551" eb="553">
      <t>ジョウショウ</t>
    </rPh>
    <rPh sb="553" eb="555">
      <t>ケイコウ</t>
    </rPh>
    <rPh sb="559" eb="561">
      <t>キンネン</t>
    </rPh>
    <rPh sb="563" eb="565">
      <t>クリダシ</t>
    </rPh>
    <rPh sb="565" eb="567">
      <t>キジュン</t>
    </rPh>
    <rPh sb="568" eb="569">
      <t>モト</t>
    </rPh>
    <rPh sb="571" eb="573">
      <t>イッパン</t>
    </rPh>
    <rPh sb="573" eb="575">
      <t>カイケイ</t>
    </rPh>
    <rPh sb="578" eb="581">
      <t>シュッシキン</t>
    </rPh>
    <rPh sb="582" eb="583">
      <t>ウ</t>
    </rPh>
    <rPh sb="585" eb="587">
      <t>シセツ</t>
    </rPh>
    <rPh sb="587" eb="589">
      <t>セイビ</t>
    </rPh>
    <rPh sb="590" eb="591">
      <t>オコナ</t>
    </rPh>
    <rPh sb="597" eb="600">
      <t>コウネンド</t>
    </rPh>
    <rPh sb="600" eb="602">
      <t>フタン</t>
    </rPh>
    <rPh sb="605" eb="607">
      <t>キギョウ</t>
    </rPh>
    <rPh sb="607" eb="608">
      <t>サイ</t>
    </rPh>
    <rPh sb="613" eb="616">
      <t>コウカテキ</t>
    </rPh>
    <rPh sb="617" eb="619">
      <t>カツヨウ</t>
    </rPh>
    <rPh sb="621" eb="623">
      <t>ショヨウ</t>
    </rPh>
    <rPh sb="624" eb="626">
      <t>ケンセツ</t>
    </rPh>
    <rPh sb="626" eb="628">
      <t>カイリョウ</t>
    </rPh>
    <rPh sb="628" eb="630">
      <t>ジギョウ</t>
    </rPh>
    <rPh sb="631" eb="633">
      <t>トリク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</si>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</sst>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2.15</c:v>
                </c:pt>
                <c:pt idx="1">
                  <c:v>2.29</c:v>
                </c:pt>
                <c:pt idx="2">
                  <c:v>2.2999999999999998</c:v>
                </c:pt>
                <c:pt idx="3">
                  <c:v>1.82</c:v>
                </c:pt>
                <c:pt idx="4">
                  <c:v>1.61</c:v>
                </c:pt>
              </c:numCache>
            </c:numRef>
          </c:val>
        </c:ser>
        <c:dLbls>
          <c:showLegendKey val="0"/>
          <c:showVal val="0"/>
          <c:showCatName val="0"/>
          <c:showSerName val="0"/>
          <c:showPercent val="0"/>
          <c:showBubbleSize val="0"/>
        </c:dLbls>
        <c:gapWidth val="150"/>
        <c:axId val="109927288"/>
        <c:axId val="219235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09927288"/>
        <c:axId val="219235848"/>
      </c:lineChart>
      <c:dateAx>
        <c:axId val="109927288"/>
        <c:scaling>
          <c:orientation val="minMax"/>
        </c:scaling>
        <c:delete val="1"/>
        <c:axPos val="b"/>
        <c:numFmt formatCode="ge" sourceLinked="1"/>
        <c:majorTickMark val="none"/>
        <c:minorTickMark val="none"/>
        <c:tickLblPos val="none"/>
        <c:crossAx val="219235848"/>
        <c:crosses val="autoZero"/>
        <c:auto val="1"/>
        <c:lblOffset val="100"/>
        <c:baseTimeUnit val="years"/>
      </c:dateAx>
      <c:valAx>
        <c:axId val="21923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2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60.52</c:v>
                </c:pt>
                <c:pt idx="1">
                  <c:v>57.87</c:v>
                </c:pt>
                <c:pt idx="2">
                  <c:v>55.67</c:v>
                </c:pt>
                <c:pt idx="3">
                  <c:v>54.27</c:v>
                </c:pt>
                <c:pt idx="4">
                  <c:v>52.41</c:v>
                </c:pt>
              </c:numCache>
            </c:numRef>
          </c:val>
        </c:ser>
        <c:dLbls>
          <c:showLegendKey val="0"/>
          <c:showVal val="0"/>
          <c:showCatName val="0"/>
          <c:showSerName val="0"/>
          <c:showPercent val="0"/>
          <c:showBubbleSize val="0"/>
        </c:dLbls>
        <c:gapWidth val="150"/>
        <c:axId val="220700680"/>
        <c:axId val="22070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220700680"/>
        <c:axId val="220701072"/>
      </c:lineChart>
      <c:dateAx>
        <c:axId val="220700680"/>
        <c:scaling>
          <c:orientation val="minMax"/>
        </c:scaling>
        <c:delete val="1"/>
        <c:axPos val="b"/>
        <c:numFmt formatCode="ge" sourceLinked="1"/>
        <c:majorTickMark val="none"/>
        <c:minorTickMark val="none"/>
        <c:tickLblPos val="none"/>
        <c:crossAx val="220701072"/>
        <c:crosses val="autoZero"/>
        <c:auto val="1"/>
        <c:lblOffset val="100"/>
        <c:baseTimeUnit val="years"/>
      </c:dateAx>
      <c:valAx>
        <c:axId val="22070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700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70.16</c:v>
                </c:pt>
                <c:pt idx="1">
                  <c:v>71.84</c:v>
                </c:pt>
                <c:pt idx="2">
                  <c:v>73.959999999999994</c:v>
                </c:pt>
                <c:pt idx="3">
                  <c:v>75.81</c:v>
                </c:pt>
                <c:pt idx="4">
                  <c:v>78.42</c:v>
                </c:pt>
              </c:numCache>
            </c:numRef>
          </c:val>
        </c:ser>
        <c:dLbls>
          <c:showLegendKey val="0"/>
          <c:showVal val="0"/>
          <c:showCatName val="0"/>
          <c:showSerName val="0"/>
          <c:showPercent val="0"/>
          <c:showBubbleSize val="0"/>
        </c:dLbls>
        <c:gapWidth val="150"/>
        <c:axId val="220702248"/>
        <c:axId val="22070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220702248"/>
        <c:axId val="220702640"/>
      </c:lineChart>
      <c:dateAx>
        <c:axId val="220702248"/>
        <c:scaling>
          <c:orientation val="minMax"/>
        </c:scaling>
        <c:delete val="1"/>
        <c:axPos val="b"/>
        <c:numFmt formatCode="ge" sourceLinked="1"/>
        <c:majorTickMark val="none"/>
        <c:minorTickMark val="none"/>
        <c:tickLblPos val="none"/>
        <c:crossAx val="220702640"/>
        <c:crosses val="autoZero"/>
        <c:auto val="1"/>
        <c:lblOffset val="100"/>
        <c:baseTimeUnit val="years"/>
      </c:dateAx>
      <c:valAx>
        <c:axId val="22070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70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111.5</c:v>
                </c:pt>
                <c:pt idx="1">
                  <c:v>107.91</c:v>
                </c:pt>
                <c:pt idx="2">
                  <c:v>111.99</c:v>
                </c:pt>
                <c:pt idx="3">
                  <c:v>117.53</c:v>
                </c:pt>
                <c:pt idx="4">
                  <c:v>118.33</c:v>
                </c:pt>
              </c:numCache>
            </c:numRef>
          </c:val>
        </c:ser>
        <c:dLbls>
          <c:showLegendKey val="0"/>
          <c:showVal val="0"/>
          <c:showCatName val="0"/>
          <c:showSerName val="0"/>
          <c:showPercent val="0"/>
          <c:showBubbleSize val="0"/>
        </c:dLbls>
        <c:gapWidth val="150"/>
        <c:axId val="219861496"/>
        <c:axId val="21986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219861496"/>
        <c:axId val="219865976"/>
      </c:lineChart>
      <c:dateAx>
        <c:axId val="219861496"/>
        <c:scaling>
          <c:orientation val="minMax"/>
        </c:scaling>
        <c:delete val="1"/>
        <c:axPos val="b"/>
        <c:numFmt formatCode="ge" sourceLinked="1"/>
        <c:majorTickMark val="none"/>
        <c:minorTickMark val="none"/>
        <c:tickLblPos val="none"/>
        <c:crossAx val="219865976"/>
        <c:crosses val="autoZero"/>
        <c:auto val="1"/>
        <c:lblOffset val="100"/>
        <c:baseTimeUnit val="years"/>
      </c:dateAx>
      <c:valAx>
        <c:axId val="219865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986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43.18</c:v>
                </c:pt>
                <c:pt idx="1">
                  <c:v>43.5</c:v>
                </c:pt>
                <c:pt idx="2">
                  <c:v>43.77</c:v>
                </c:pt>
                <c:pt idx="3">
                  <c:v>42.87</c:v>
                </c:pt>
                <c:pt idx="4">
                  <c:v>43.03</c:v>
                </c:pt>
              </c:numCache>
            </c:numRef>
          </c:val>
        </c:ser>
        <c:dLbls>
          <c:showLegendKey val="0"/>
          <c:showVal val="0"/>
          <c:showCatName val="0"/>
          <c:showSerName val="0"/>
          <c:showPercent val="0"/>
          <c:showBubbleSize val="0"/>
        </c:dLbls>
        <c:gapWidth val="150"/>
        <c:axId val="219925728"/>
        <c:axId val="21992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219925728"/>
        <c:axId val="219926112"/>
      </c:lineChart>
      <c:dateAx>
        <c:axId val="219925728"/>
        <c:scaling>
          <c:orientation val="minMax"/>
        </c:scaling>
        <c:delete val="1"/>
        <c:axPos val="b"/>
        <c:numFmt formatCode="ge" sourceLinked="1"/>
        <c:majorTickMark val="none"/>
        <c:minorTickMark val="none"/>
        <c:tickLblPos val="none"/>
        <c:crossAx val="219926112"/>
        <c:crosses val="autoZero"/>
        <c:auto val="1"/>
        <c:lblOffset val="100"/>
        <c:baseTimeUnit val="years"/>
      </c:dateAx>
      <c:valAx>
        <c:axId val="21992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36.31</c:v>
                </c:pt>
                <c:pt idx="1">
                  <c:v>33.659999999999997</c:v>
                </c:pt>
                <c:pt idx="2">
                  <c:v>34.31</c:v>
                </c:pt>
                <c:pt idx="3">
                  <c:v>38.29</c:v>
                </c:pt>
                <c:pt idx="4">
                  <c:v>39.03</c:v>
                </c:pt>
              </c:numCache>
            </c:numRef>
          </c:val>
        </c:ser>
        <c:dLbls>
          <c:showLegendKey val="0"/>
          <c:showVal val="0"/>
          <c:showCatName val="0"/>
          <c:showSerName val="0"/>
          <c:showPercent val="0"/>
          <c:showBubbleSize val="0"/>
        </c:dLbls>
        <c:gapWidth val="150"/>
        <c:axId val="219989912"/>
        <c:axId val="219990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219989912"/>
        <c:axId val="219990296"/>
      </c:lineChart>
      <c:dateAx>
        <c:axId val="219989912"/>
        <c:scaling>
          <c:orientation val="minMax"/>
        </c:scaling>
        <c:delete val="1"/>
        <c:axPos val="b"/>
        <c:numFmt formatCode="ge" sourceLinked="1"/>
        <c:majorTickMark val="none"/>
        <c:minorTickMark val="none"/>
        <c:tickLblPos val="none"/>
        <c:crossAx val="219990296"/>
        <c:crosses val="autoZero"/>
        <c:auto val="1"/>
        <c:lblOffset val="100"/>
        <c:baseTimeUnit val="years"/>
      </c:dateAx>
      <c:valAx>
        <c:axId val="21999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8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091536"/>
        <c:axId val="111091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111091536"/>
        <c:axId val="111091928"/>
      </c:lineChart>
      <c:dateAx>
        <c:axId val="111091536"/>
        <c:scaling>
          <c:orientation val="minMax"/>
        </c:scaling>
        <c:delete val="1"/>
        <c:axPos val="b"/>
        <c:numFmt formatCode="ge" sourceLinked="1"/>
        <c:majorTickMark val="none"/>
        <c:minorTickMark val="none"/>
        <c:tickLblPos val="none"/>
        <c:crossAx val="111091928"/>
        <c:crosses val="autoZero"/>
        <c:auto val="1"/>
        <c:lblOffset val="100"/>
        <c:baseTimeUnit val="years"/>
      </c:dateAx>
      <c:valAx>
        <c:axId val="111091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09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264.54000000000002</c:v>
                </c:pt>
                <c:pt idx="1">
                  <c:v>431.29</c:v>
                </c:pt>
                <c:pt idx="2">
                  <c:v>237</c:v>
                </c:pt>
                <c:pt idx="3">
                  <c:v>244.03</c:v>
                </c:pt>
                <c:pt idx="4">
                  <c:v>167.78</c:v>
                </c:pt>
              </c:numCache>
            </c:numRef>
          </c:val>
        </c:ser>
        <c:dLbls>
          <c:showLegendKey val="0"/>
          <c:showVal val="0"/>
          <c:showCatName val="0"/>
          <c:showSerName val="0"/>
          <c:showPercent val="0"/>
          <c:showBubbleSize val="0"/>
        </c:dLbls>
        <c:gapWidth val="150"/>
        <c:axId val="111093104"/>
        <c:axId val="111093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111093104"/>
        <c:axId val="111093496"/>
      </c:lineChart>
      <c:dateAx>
        <c:axId val="111093104"/>
        <c:scaling>
          <c:orientation val="minMax"/>
        </c:scaling>
        <c:delete val="1"/>
        <c:axPos val="b"/>
        <c:numFmt formatCode="ge" sourceLinked="1"/>
        <c:majorTickMark val="none"/>
        <c:minorTickMark val="none"/>
        <c:tickLblPos val="none"/>
        <c:crossAx val="111093496"/>
        <c:crosses val="autoZero"/>
        <c:auto val="1"/>
        <c:lblOffset val="100"/>
        <c:baseTimeUnit val="years"/>
      </c:dateAx>
      <c:valAx>
        <c:axId val="111093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09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175.46</c:v>
                </c:pt>
                <c:pt idx="1">
                  <c:v>190.65</c:v>
                </c:pt>
                <c:pt idx="2">
                  <c:v>210.45</c:v>
                </c:pt>
                <c:pt idx="3">
                  <c:v>227.55</c:v>
                </c:pt>
                <c:pt idx="4">
                  <c:v>245.69</c:v>
                </c:pt>
              </c:numCache>
            </c:numRef>
          </c:val>
        </c:ser>
        <c:dLbls>
          <c:showLegendKey val="0"/>
          <c:showVal val="0"/>
          <c:showCatName val="0"/>
          <c:showSerName val="0"/>
          <c:showPercent val="0"/>
          <c:showBubbleSize val="0"/>
        </c:dLbls>
        <c:gapWidth val="150"/>
        <c:axId val="111094672"/>
        <c:axId val="220106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111094672"/>
        <c:axId val="220106008"/>
      </c:lineChart>
      <c:dateAx>
        <c:axId val="111094672"/>
        <c:scaling>
          <c:orientation val="minMax"/>
        </c:scaling>
        <c:delete val="1"/>
        <c:axPos val="b"/>
        <c:numFmt formatCode="ge" sourceLinked="1"/>
        <c:majorTickMark val="none"/>
        <c:minorTickMark val="none"/>
        <c:tickLblPos val="none"/>
        <c:crossAx val="220106008"/>
        <c:crosses val="autoZero"/>
        <c:auto val="1"/>
        <c:lblOffset val="100"/>
        <c:baseTimeUnit val="years"/>
      </c:dateAx>
      <c:valAx>
        <c:axId val="220106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09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109.12</c:v>
                </c:pt>
                <c:pt idx="1">
                  <c:v>106.56</c:v>
                </c:pt>
                <c:pt idx="2">
                  <c:v>111.44</c:v>
                </c:pt>
                <c:pt idx="3">
                  <c:v>117.28</c:v>
                </c:pt>
                <c:pt idx="4">
                  <c:v>116.42</c:v>
                </c:pt>
              </c:numCache>
            </c:numRef>
          </c:val>
        </c:ser>
        <c:dLbls>
          <c:showLegendKey val="0"/>
          <c:showVal val="0"/>
          <c:showCatName val="0"/>
          <c:showSerName val="0"/>
          <c:showPercent val="0"/>
          <c:showBubbleSize val="0"/>
        </c:dLbls>
        <c:gapWidth val="150"/>
        <c:axId val="220107184"/>
        <c:axId val="22010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220107184"/>
        <c:axId val="220107576"/>
      </c:lineChart>
      <c:dateAx>
        <c:axId val="220107184"/>
        <c:scaling>
          <c:orientation val="minMax"/>
        </c:scaling>
        <c:delete val="1"/>
        <c:axPos val="b"/>
        <c:numFmt formatCode="ge" sourceLinked="1"/>
        <c:majorTickMark val="none"/>
        <c:minorTickMark val="none"/>
        <c:tickLblPos val="none"/>
        <c:crossAx val="220107576"/>
        <c:crosses val="autoZero"/>
        <c:auto val="1"/>
        <c:lblOffset val="100"/>
        <c:baseTimeUnit val="years"/>
      </c:dateAx>
      <c:valAx>
        <c:axId val="22010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10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167.59</c:v>
                </c:pt>
                <c:pt idx="1">
                  <c:v>172.95</c:v>
                </c:pt>
                <c:pt idx="2">
                  <c:v>165.86</c:v>
                </c:pt>
                <c:pt idx="3">
                  <c:v>157.9</c:v>
                </c:pt>
                <c:pt idx="4">
                  <c:v>159.02000000000001</c:v>
                </c:pt>
              </c:numCache>
            </c:numRef>
          </c:val>
        </c:ser>
        <c:dLbls>
          <c:showLegendKey val="0"/>
          <c:showVal val="0"/>
          <c:showCatName val="0"/>
          <c:showSerName val="0"/>
          <c:showPercent val="0"/>
          <c:showBubbleSize val="0"/>
        </c:dLbls>
        <c:gapWidth val="150"/>
        <c:axId val="220108752"/>
        <c:axId val="220109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220108752"/>
        <c:axId val="220109144"/>
      </c:lineChart>
      <c:dateAx>
        <c:axId val="220108752"/>
        <c:scaling>
          <c:orientation val="minMax"/>
        </c:scaling>
        <c:delete val="1"/>
        <c:axPos val="b"/>
        <c:numFmt formatCode="ge" sourceLinked="1"/>
        <c:majorTickMark val="none"/>
        <c:minorTickMark val="none"/>
        <c:tickLblPos val="none"/>
        <c:crossAx val="220109144"/>
        <c:crosses val="autoZero"/>
        <c:auto val="1"/>
        <c:lblOffset val="100"/>
        <c:baseTimeUnit val="years"/>
      </c:dateAx>
      <c:valAx>
        <c:axId val="22010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10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Q1" zoomScaleNormal="100" workbookViewId="0">
      <selection activeCell="B2" sqref="B2:BZ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静岡県　熱海市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119</v>
      </c>
      <c r="AE8" s="84"/>
      <c r="AF8" s="84"/>
      <c r="AG8" s="84"/>
      <c r="AH8" s="84"/>
      <c r="AI8" s="84"/>
      <c r="AJ8" s="84"/>
      <c r="AK8" s="5"/>
      <c r="AL8" s="71">
        <f>データ!$R$6</f>
        <v>37733</v>
      </c>
      <c r="AM8" s="71"/>
      <c r="AN8" s="71"/>
      <c r="AO8" s="71"/>
      <c r="AP8" s="71"/>
      <c r="AQ8" s="71"/>
      <c r="AR8" s="71"/>
      <c r="AS8" s="71"/>
      <c r="AT8" s="67">
        <f>データ!$S$6</f>
        <v>61.78</v>
      </c>
      <c r="AU8" s="68"/>
      <c r="AV8" s="68"/>
      <c r="AW8" s="68"/>
      <c r="AX8" s="68"/>
      <c r="AY8" s="68"/>
      <c r="AZ8" s="68"/>
      <c r="BA8" s="68"/>
      <c r="BB8" s="70">
        <f>データ!$T$6</f>
        <v>610.76</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61.97</v>
      </c>
      <c r="J10" s="68"/>
      <c r="K10" s="68"/>
      <c r="L10" s="68"/>
      <c r="M10" s="68"/>
      <c r="N10" s="68"/>
      <c r="O10" s="69"/>
      <c r="P10" s="70">
        <f>データ!$P$6</f>
        <v>99.54</v>
      </c>
      <c r="Q10" s="70"/>
      <c r="R10" s="70"/>
      <c r="S10" s="70"/>
      <c r="T10" s="70"/>
      <c r="U10" s="70"/>
      <c r="V10" s="70"/>
      <c r="W10" s="71">
        <f>データ!$Q$6</f>
        <v>2562</v>
      </c>
      <c r="X10" s="71"/>
      <c r="Y10" s="71"/>
      <c r="Z10" s="71"/>
      <c r="AA10" s="71"/>
      <c r="AB10" s="71"/>
      <c r="AC10" s="71"/>
      <c r="AD10" s="2"/>
      <c r="AE10" s="2"/>
      <c r="AF10" s="2"/>
      <c r="AG10" s="2"/>
      <c r="AH10" s="5"/>
      <c r="AI10" s="5"/>
      <c r="AJ10" s="5"/>
      <c r="AK10" s="5"/>
      <c r="AL10" s="71">
        <f>データ!$U$6</f>
        <v>37440</v>
      </c>
      <c r="AM10" s="71"/>
      <c r="AN10" s="71"/>
      <c r="AO10" s="71"/>
      <c r="AP10" s="71"/>
      <c r="AQ10" s="71"/>
      <c r="AR10" s="71"/>
      <c r="AS10" s="71"/>
      <c r="AT10" s="67">
        <f>データ!$V$6</f>
        <v>23.91</v>
      </c>
      <c r="AU10" s="68"/>
      <c r="AV10" s="68"/>
      <c r="AW10" s="68"/>
      <c r="AX10" s="68"/>
      <c r="AY10" s="68"/>
      <c r="AZ10" s="68"/>
      <c r="BA10" s="68"/>
      <c r="BB10" s="70">
        <f>データ!$W$6</f>
        <v>1565.87</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222054</v>
      </c>
      <c r="D6" s="34">
        <f t="shared" si="3"/>
        <v>46</v>
      </c>
      <c r="E6" s="34">
        <f t="shared" si="3"/>
        <v>1</v>
      </c>
      <c r="F6" s="34">
        <f t="shared" si="3"/>
        <v>0</v>
      </c>
      <c r="G6" s="34">
        <f t="shared" si="3"/>
        <v>1</v>
      </c>
      <c r="H6" s="34" t="str">
        <f t="shared" si="3"/>
        <v>静岡県　熱海市</v>
      </c>
      <c r="I6" s="34" t="str">
        <f t="shared" si="3"/>
        <v>法適用</v>
      </c>
      <c r="J6" s="34" t="str">
        <f t="shared" si="3"/>
        <v>水道事業</v>
      </c>
      <c r="K6" s="34" t="str">
        <f t="shared" si="3"/>
        <v>末端給水事業</v>
      </c>
      <c r="L6" s="34" t="str">
        <f t="shared" si="3"/>
        <v>A5</v>
      </c>
      <c r="M6" s="34">
        <f t="shared" si="3"/>
        <v>0</v>
      </c>
      <c r="N6" s="35" t="str">
        <f t="shared" si="3"/>
        <v>-</v>
      </c>
      <c r="O6" s="35">
        <f t="shared" si="3"/>
        <v>61.97</v>
      </c>
      <c r="P6" s="35">
        <f t="shared" si="3"/>
        <v>99.54</v>
      </c>
      <c r="Q6" s="35">
        <f t="shared" si="3"/>
        <v>2562</v>
      </c>
      <c r="R6" s="35">
        <f t="shared" si="3"/>
        <v>37733</v>
      </c>
      <c r="S6" s="35">
        <f t="shared" si="3"/>
        <v>61.78</v>
      </c>
      <c r="T6" s="35">
        <f t="shared" si="3"/>
        <v>610.76</v>
      </c>
      <c r="U6" s="35">
        <f t="shared" si="3"/>
        <v>37440</v>
      </c>
      <c r="V6" s="35">
        <f t="shared" si="3"/>
        <v>23.91</v>
      </c>
      <c r="W6" s="35">
        <f t="shared" si="3"/>
        <v>1565.87</v>
      </c>
      <c r="X6" s="36">
        <f>IF(X7="",NA(),X7)</f>
        <v>111.5</v>
      </c>
      <c r="Y6" s="36">
        <f t="shared" ref="Y6:AG6" si="4">IF(Y7="",NA(),Y7)</f>
        <v>107.91</v>
      </c>
      <c r="Z6" s="36">
        <f t="shared" si="4"/>
        <v>111.99</v>
      </c>
      <c r="AA6" s="36">
        <f t="shared" si="4"/>
        <v>117.53</v>
      </c>
      <c r="AB6" s="36">
        <f t="shared" si="4"/>
        <v>118.33</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264.54000000000002</v>
      </c>
      <c r="AU6" s="36">
        <f t="shared" ref="AU6:BC6" si="6">IF(AU7="",NA(),AU7)</f>
        <v>431.29</v>
      </c>
      <c r="AV6" s="36">
        <f t="shared" si="6"/>
        <v>237</v>
      </c>
      <c r="AW6" s="36">
        <f t="shared" si="6"/>
        <v>244.03</v>
      </c>
      <c r="AX6" s="36">
        <f t="shared" si="6"/>
        <v>167.78</v>
      </c>
      <c r="AY6" s="36">
        <f t="shared" si="6"/>
        <v>852.01</v>
      </c>
      <c r="AZ6" s="36">
        <f t="shared" si="6"/>
        <v>909.68</v>
      </c>
      <c r="BA6" s="36">
        <f t="shared" si="6"/>
        <v>382.09</v>
      </c>
      <c r="BB6" s="36">
        <f t="shared" si="6"/>
        <v>371.31</v>
      </c>
      <c r="BC6" s="36">
        <f t="shared" si="6"/>
        <v>377.63</v>
      </c>
      <c r="BD6" s="35" t="str">
        <f>IF(BD7="","",IF(BD7="-","【-】","【"&amp;SUBSTITUTE(TEXT(BD7,"#,##0.00"),"-","△")&amp;"】"))</f>
        <v>【262.87】</v>
      </c>
      <c r="BE6" s="36">
        <f>IF(BE7="",NA(),BE7)</f>
        <v>175.46</v>
      </c>
      <c r="BF6" s="36">
        <f t="shared" ref="BF6:BN6" si="7">IF(BF7="",NA(),BF7)</f>
        <v>190.65</v>
      </c>
      <c r="BG6" s="36">
        <f t="shared" si="7"/>
        <v>210.45</v>
      </c>
      <c r="BH6" s="36">
        <f t="shared" si="7"/>
        <v>227.55</v>
      </c>
      <c r="BI6" s="36">
        <f t="shared" si="7"/>
        <v>245.69</v>
      </c>
      <c r="BJ6" s="36">
        <f t="shared" si="7"/>
        <v>391.4</v>
      </c>
      <c r="BK6" s="36">
        <f t="shared" si="7"/>
        <v>382.65</v>
      </c>
      <c r="BL6" s="36">
        <f t="shared" si="7"/>
        <v>385.06</v>
      </c>
      <c r="BM6" s="36">
        <f t="shared" si="7"/>
        <v>373.09</v>
      </c>
      <c r="BN6" s="36">
        <f t="shared" si="7"/>
        <v>364.71</v>
      </c>
      <c r="BO6" s="35" t="str">
        <f>IF(BO7="","",IF(BO7="-","【-】","【"&amp;SUBSTITUTE(TEXT(BO7,"#,##0.00"),"-","△")&amp;"】"))</f>
        <v>【270.87】</v>
      </c>
      <c r="BP6" s="36">
        <f>IF(BP7="",NA(),BP7)</f>
        <v>109.12</v>
      </c>
      <c r="BQ6" s="36">
        <f t="shared" ref="BQ6:BY6" si="8">IF(BQ7="",NA(),BQ7)</f>
        <v>106.56</v>
      </c>
      <c r="BR6" s="36">
        <f t="shared" si="8"/>
        <v>111.44</v>
      </c>
      <c r="BS6" s="36">
        <f t="shared" si="8"/>
        <v>117.28</v>
      </c>
      <c r="BT6" s="36">
        <f t="shared" si="8"/>
        <v>116.42</v>
      </c>
      <c r="BU6" s="36">
        <f t="shared" si="8"/>
        <v>95.91</v>
      </c>
      <c r="BV6" s="36">
        <f t="shared" si="8"/>
        <v>96.1</v>
      </c>
      <c r="BW6" s="36">
        <f t="shared" si="8"/>
        <v>99.07</v>
      </c>
      <c r="BX6" s="36">
        <f t="shared" si="8"/>
        <v>99.99</v>
      </c>
      <c r="BY6" s="36">
        <f t="shared" si="8"/>
        <v>100.65</v>
      </c>
      <c r="BZ6" s="35" t="str">
        <f>IF(BZ7="","",IF(BZ7="-","【-】","【"&amp;SUBSTITUTE(TEXT(BZ7,"#,##0.00"),"-","△")&amp;"】"))</f>
        <v>【105.59】</v>
      </c>
      <c r="CA6" s="36">
        <f>IF(CA7="",NA(),CA7)</f>
        <v>167.59</v>
      </c>
      <c r="CB6" s="36">
        <f t="shared" ref="CB6:CJ6" si="9">IF(CB7="",NA(),CB7)</f>
        <v>172.95</v>
      </c>
      <c r="CC6" s="36">
        <f t="shared" si="9"/>
        <v>165.86</v>
      </c>
      <c r="CD6" s="36">
        <f t="shared" si="9"/>
        <v>157.9</v>
      </c>
      <c r="CE6" s="36">
        <f t="shared" si="9"/>
        <v>159.02000000000001</v>
      </c>
      <c r="CF6" s="36">
        <f t="shared" si="9"/>
        <v>179.29</v>
      </c>
      <c r="CG6" s="36">
        <f t="shared" si="9"/>
        <v>178.39</v>
      </c>
      <c r="CH6" s="36">
        <f t="shared" si="9"/>
        <v>173.03</v>
      </c>
      <c r="CI6" s="36">
        <f t="shared" si="9"/>
        <v>171.15</v>
      </c>
      <c r="CJ6" s="36">
        <f t="shared" si="9"/>
        <v>170.19</v>
      </c>
      <c r="CK6" s="35" t="str">
        <f>IF(CK7="","",IF(CK7="-","【-】","【"&amp;SUBSTITUTE(TEXT(CK7,"#,##0.00"),"-","△")&amp;"】"))</f>
        <v>【163.27】</v>
      </c>
      <c r="CL6" s="36">
        <f>IF(CL7="",NA(),CL7)</f>
        <v>60.52</v>
      </c>
      <c r="CM6" s="36">
        <f t="shared" ref="CM6:CU6" si="10">IF(CM7="",NA(),CM7)</f>
        <v>57.87</v>
      </c>
      <c r="CN6" s="36">
        <f t="shared" si="10"/>
        <v>55.67</v>
      </c>
      <c r="CO6" s="36">
        <f t="shared" si="10"/>
        <v>54.27</v>
      </c>
      <c r="CP6" s="36">
        <f t="shared" si="10"/>
        <v>52.41</v>
      </c>
      <c r="CQ6" s="36">
        <f t="shared" si="10"/>
        <v>59.09</v>
      </c>
      <c r="CR6" s="36">
        <f t="shared" si="10"/>
        <v>59.23</v>
      </c>
      <c r="CS6" s="36">
        <f t="shared" si="10"/>
        <v>58.58</v>
      </c>
      <c r="CT6" s="36">
        <f t="shared" si="10"/>
        <v>58.53</v>
      </c>
      <c r="CU6" s="36">
        <f t="shared" si="10"/>
        <v>59.01</v>
      </c>
      <c r="CV6" s="35" t="str">
        <f>IF(CV7="","",IF(CV7="-","【-】","【"&amp;SUBSTITUTE(TEXT(CV7,"#,##0.00"),"-","△")&amp;"】"))</f>
        <v>【59.94】</v>
      </c>
      <c r="CW6" s="36">
        <f>IF(CW7="",NA(),CW7)</f>
        <v>70.16</v>
      </c>
      <c r="CX6" s="36">
        <f t="shared" ref="CX6:DF6" si="11">IF(CX7="",NA(),CX7)</f>
        <v>71.84</v>
      </c>
      <c r="CY6" s="36">
        <f t="shared" si="11"/>
        <v>73.959999999999994</v>
      </c>
      <c r="CZ6" s="36">
        <f t="shared" si="11"/>
        <v>75.81</v>
      </c>
      <c r="DA6" s="36">
        <f t="shared" si="11"/>
        <v>78.42</v>
      </c>
      <c r="DB6" s="36">
        <f t="shared" si="11"/>
        <v>85.4</v>
      </c>
      <c r="DC6" s="36">
        <f t="shared" si="11"/>
        <v>85.53</v>
      </c>
      <c r="DD6" s="36">
        <f t="shared" si="11"/>
        <v>85.23</v>
      </c>
      <c r="DE6" s="36">
        <f t="shared" si="11"/>
        <v>85.26</v>
      </c>
      <c r="DF6" s="36">
        <f t="shared" si="11"/>
        <v>85.37</v>
      </c>
      <c r="DG6" s="35" t="str">
        <f>IF(DG7="","",IF(DG7="-","【-】","【"&amp;SUBSTITUTE(TEXT(DG7,"#,##0.00"),"-","△")&amp;"】"))</f>
        <v>【90.22】</v>
      </c>
      <c r="DH6" s="36">
        <f>IF(DH7="",NA(),DH7)</f>
        <v>43.18</v>
      </c>
      <c r="DI6" s="36">
        <f t="shared" ref="DI6:DQ6" si="12">IF(DI7="",NA(),DI7)</f>
        <v>43.5</v>
      </c>
      <c r="DJ6" s="36">
        <f t="shared" si="12"/>
        <v>43.77</v>
      </c>
      <c r="DK6" s="36">
        <f t="shared" si="12"/>
        <v>42.87</v>
      </c>
      <c r="DL6" s="36">
        <f t="shared" si="12"/>
        <v>43.03</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36.31</v>
      </c>
      <c r="DT6" s="36">
        <f t="shared" ref="DT6:EB6" si="13">IF(DT7="",NA(),DT7)</f>
        <v>33.659999999999997</v>
      </c>
      <c r="DU6" s="36">
        <f t="shared" si="13"/>
        <v>34.31</v>
      </c>
      <c r="DV6" s="36">
        <f t="shared" si="13"/>
        <v>38.29</v>
      </c>
      <c r="DW6" s="36">
        <f t="shared" si="13"/>
        <v>39.03</v>
      </c>
      <c r="DX6" s="36">
        <f t="shared" si="13"/>
        <v>7.8</v>
      </c>
      <c r="DY6" s="36">
        <f t="shared" si="13"/>
        <v>8.39</v>
      </c>
      <c r="DZ6" s="36">
        <f t="shared" si="13"/>
        <v>10.09</v>
      </c>
      <c r="EA6" s="36">
        <f t="shared" si="13"/>
        <v>10.54</v>
      </c>
      <c r="EB6" s="36">
        <f t="shared" si="13"/>
        <v>12.03</v>
      </c>
      <c r="EC6" s="35" t="str">
        <f>IF(EC7="","",IF(EC7="-","【-】","【"&amp;SUBSTITUTE(TEXT(EC7,"#,##0.00"),"-","△")&amp;"】"))</f>
        <v>【15.00】</v>
      </c>
      <c r="ED6" s="36">
        <f>IF(ED7="",NA(),ED7)</f>
        <v>2.15</v>
      </c>
      <c r="EE6" s="36">
        <f t="shared" ref="EE6:EM6" si="14">IF(EE7="",NA(),EE7)</f>
        <v>2.29</v>
      </c>
      <c r="EF6" s="36">
        <f t="shared" si="14"/>
        <v>2.2999999999999998</v>
      </c>
      <c r="EG6" s="36">
        <f t="shared" si="14"/>
        <v>1.82</v>
      </c>
      <c r="EH6" s="36">
        <f t="shared" si="14"/>
        <v>1.61</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222054</v>
      </c>
      <c r="D7" s="38">
        <v>46</v>
      </c>
      <c r="E7" s="38">
        <v>1</v>
      </c>
      <c r="F7" s="38">
        <v>0</v>
      </c>
      <c r="G7" s="38">
        <v>1</v>
      </c>
      <c r="H7" s="38" t="s">
        <v>105</v>
      </c>
      <c r="I7" s="38" t="s">
        <v>106</v>
      </c>
      <c r="J7" s="38" t="s">
        <v>107</v>
      </c>
      <c r="K7" s="38" t="s">
        <v>108</v>
      </c>
      <c r="L7" s="38" t="s">
        <v>109</v>
      </c>
      <c r="M7" s="38"/>
      <c r="N7" s="39" t="s">
        <v>110</v>
      </c>
      <c r="O7" s="39">
        <v>61.97</v>
      </c>
      <c r="P7" s="39">
        <v>99.54</v>
      </c>
      <c r="Q7" s="39">
        <v>2562</v>
      </c>
      <c r="R7" s="39">
        <v>37733</v>
      </c>
      <c r="S7" s="39">
        <v>61.78</v>
      </c>
      <c r="T7" s="39">
        <v>610.76</v>
      </c>
      <c r="U7" s="39">
        <v>37440</v>
      </c>
      <c r="V7" s="39">
        <v>23.91</v>
      </c>
      <c r="W7" s="39">
        <v>1565.87</v>
      </c>
      <c r="X7" s="39">
        <v>111.5</v>
      </c>
      <c r="Y7" s="39">
        <v>107.91</v>
      </c>
      <c r="Z7" s="39">
        <v>111.99</v>
      </c>
      <c r="AA7" s="39">
        <v>117.53</v>
      </c>
      <c r="AB7" s="39">
        <v>118.33</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264.54000000000002</v>
      </c>
      <c r="AU7" s="39">
        <v>431.29</v>
      </c>
      <c r="AV7" s="39">
        <v>237</v>
      </c>
      <c r="AW7" s="39">
        <v>244.03</v>
      </c>
      <c r="AX7" s="39">
        <v>167.78</v>
      </c>
      <c r="AY7" s="39">
        <v>852.01</v>
      </c>
      <c r="AZ7" s="39">
        <v>909.68</v>
      </c>
      <c r="BA7" s="39">
        <v>382.09</v>
      </c>
      <c r="BB7" s="39">
        <v>371.31</v>
      </c>
      <c r="BC7" s="39">
        <v>377.63</v>
      </c>
      <c r="BD7" s="39">
        <v>262.87</v>
      </c>
      <c r="BE7" s="39">
        <v>175.46</v>
      </c>
      <c r="BF7" s="39">
        <v>190.65</v>
      </c>
      <c r="BG7" s="39">
        <v>210.45</v>
      </c>
      <c r="BH7" s="39">
        <v>227.55</v>
      </c>
      <c r="BI7" s="39">
        <v>245.69</v>
      </c>
      <c r="BJ7" s="39">
        <v>391.4</v>
      </c>
      <c r="BK7" s="39">
        <v>382.65</v>
      </c>
      <c r="BL7" s="39">
        <v>385.06</v>
      </c>
      <c r="BM7" s="39">
        <v>373.09</v>
      </c>
      <c r="BN7" s="39">
        <v>364.71</v>
      </c>
      <c r="BO7" s="39">
        <v>270.87</v>
      </c>
      <c r="BP7" s="39">
        <v>109.12</v>
      </c>
      <c r="BQ7" s="39">
        <v>106.56</v>
      </c>
      <c r="BR7" s="39">
        <v>111.44</v>
      </c>
      <c r="BS7" s="39">
        <v>117.28</v>
      </c>
      <c r="BT7" s="39">
        <v>116.42</v>
      </c>
      <c r="BU7" s="39">
        <v>95.91</v>
      </c>
      <c r="BV7" s="39">
        <v>96.1</v>
      </c>
      <c r="BW7" s="39">
        <v>99.07</v>
      </c>
      <c r="BX7" s="39">
        <v>99.99</v>
      </c>
      <c r="BY7" s="39">
        <v>100.65</v>
      </c>
      <c r="BZ7" s="39">
        <v>105.59</v>
      </c>
      <c r="CA7" s="39">
        <v>167.59</v>
      </c>
      <c r="CB7" s="39">
        <v>172.95</v>
      </c>
      <c r="CC7" s="39">
        <v>165.86</v>
      </c>
      <c r="CD7" s="39">
        <v>157.9</v>
      </c>
      <c r="CE7" s="39">
        <v>159.02000000000001</v>
      </c>
      <c r="CF7" s="39">
        <v>179.29</v>
      </c>
      <c r="CG7" s="39">
        <v>178.39</v>
      </c>
      <c r="CH7" s="39">
        <v>173.03</v>
      </c>
      <c r="CI7" s="39">
        <v>171.15</v>
      </c>
      <c r="CJ7" s="39">
        <v>170.19</v>
      </c>
      <c r="CK7" s="39">
        <v>163.27000000000001</v>
      </c>
      <c r="CL7" s="39">
        <v>60.52</v>
      </c>
      <c r="CM7" s="39">
        <v>57.87</v>
      </c>
      <c r="CN7" s="39">
        <v>55.67</v>
      </c>
      <c r="CO7" s="39">
        <v>54.27</v>
      </c>
      <c r="CP7" s="39">
        <v>52.41</v>
      </c>
      <c r="CQ7" s="39">
        <v>59.09</v>
      </c>
      <c r="CR7" s="39">
        <v>59.23</v>
      </c>
      <c r="CS7" s="39">
        <v>58.58</v>
      </c>
      <c r="CT7" s="39">
        <v>58.53</v>
      </c>
      <c r="CU7" s="39">
        <v>59.01</v>
      </c>
      <c r="CV7" s="39">
        <v>59.94</v>
      </c>
      <c r="CW7" s="39">
        <v>70.16</v>
      </c>
      <c r="CX7" s="39">
        <v>71.84</v>
      </c>
      <c r="CY7" s="39">
        <v>73.959999999999994</v>
      </c>
      <c r="CZ7" s="39">
        <v>75.81</v>
      </c>
      <c r="DA7" s="39">
        <v>78.42</v>
      </c>
      <c r="DB7" s="39">
        <v>85.4</v>
      </c>
      <c r="DC7" s="39">
        <v>85.53</v>
      </c>
      <c r="DD7" s="39">
        <v>85.23</v>
      </c>
      <c r="DE7" s="39">
        <v>85.26</v>
      </c>
      <c r="DF7" s="39">
        <v>85.37</v>
      </c>
      <c r="DG7" s="39">
        <v>90.22</v>
      </c>
      <c r="DH7" s="39">
        <v>43.18</v>
      </c>
      <c r="DI7" s="39">
        <v>43.5</v>
      </c>
      <c r="DJ7" s="39">
        <v>43.77</v>
      </c>
      <c r="DK7" s="39">
        <v>42.87</v>
      </c>
      <c r="DL7" s="39">
        <v>43.03</v>
      </c>
      <c r="DM7" s="39">
        <v>36.36</v>
      </c>
      <c r="DN7" s="39">
        <v>37.340000000000003</v>
      </c>
      <c r="DO7" s="39">
        <v>44.31</v>
      </c>
      <c r="DP7" s="39">
        <v>45.75</v>
      </c>
      <c r="DQ7" s="39">
        <v>46.9</v>
      </c>
      <c r="DR7" s="39">
        <v>47.91</v>
      </c>
      <c r="DS7" s="39">
        <v>36.31</v>
      </c>
      <c r="DT7" s="39">
        <v>33.659999999999997</v>
      </c>
      <c r="DU7" s="39">
        <v>34.31</v>
      </c>
      <c r="DV7" s="39">
        <v>38.29</v>
      </c>
      <c r="DW7" s="39">
        <v>39.03</v>
      </c>
      <c r="DX7" s="39">
        <v>7.8</v>
      </c>
      <c r="DY7" s="39">
        <v>8.39</v>
      </c>
      <c r="DZ7" s="39">
        <v>10.09</v>
      </c>
      <c r="EA7" s="39">
        <v>10.54</v>
      </c>
      <c r="EB7" s="39">
        <v>12.03</v>
      </c>
      <c r="EC7" s="39">
        <v>15</v>
      </c>
      <c r="ED7" s="39">
        <v>2.15</v>
      </c>
      <c r="EE7" s="39">
        <v>2.29</v>
      </c>
      <c r="EF7" s="39">
        <v>2.2999999999999998</v>
      </c>
      <c r="EG7" s="39">
        <v>1.82</v>
      </c>
      <c r="EH7" s="39">
        <v>1.61</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2367nonaka</cp:lastModifiedBy>
  <cp:lastPrinted>2018-02-02T07:46:39Z</cp:lastPrinted>
  <dcterms:created xsi:type="dcterms:W3CDTF">2017-12-25T01:29:27Z</dcterms:created>
  <dcterms:modified xsi:type="dcterms:W3CDTF">2018-02-13T01:21:30Z</dcterms:modified>
  <cp:category/>
</cp:coreProperties>
</file>