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35" yWindow="65431" windowWidth="9795" windowHeight="9345" activeTab="0"/>
  </bookViews>
  <sheets>
    <sheet name="試算表" sheetId="1" r:id="rId1"/>
  </sheets>
  <definedNames/>
  <calcPr fullCalcOnLoad="1"/>
</workbook>
</file>

<file path=xl/sharedStrings.xml><?xml version="1.0" encoding="utf-8"?>
<sst xmlns="http://schemas.openxmlformats.org/spreadsheetml/2006/main" count="26" uniqueCount="18">
  <si>
    <t>収入金額</t>
  </si>
  <si>
    <t>総所得金額</t>
  </si>
  <si>
    <t>住民税所得割額</t>
  </si>
  <si>
    <t>円</t>
  </si>
  <si>
    <t>（所得税　＋　住民税）　軽減額計</t>
  </si>
  <si>
    <t>住民税から軽減される額</t>
  </si>
  <si>
    <t>所得税から軽減される額</t>
  </si>
  <si>
    <t>ふるさと納税試算表</t>
  </si>
  <si>
    <t>色のついた部分に入力してください</t>
  </si>
  <si>
    <t>所得税率</t>
  </si>
  <si>
    <t>%</t>
  </si>
  <si>
    <t>所得税の控除額の合計</t>
  </si>
  <si>
    <t>熱海市に寄附しようとする金額</t>
  </si>
  <si>
    <t>熱海市に</t>
  </si>
  <si>
    <t>円寄付した時の</t>
  </si>
  <si>
    <t>自己負担額は</t>
  </si>
  <si>
    <t>円となります。</t>
  </si>
  <si>
    <t>2,000円の自己負担で
寄附できる上限額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</si>
</sst>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6"/>
      <name val="ＭＳ Ｐゴシック"/>
      <family val="3"/>
    </font>
    <font>
      <sz val="16"/>
      <name val="ＭＳ Ｐゴシック"/>
      <family val="3"/>
    </font>
    <font>
      <sz val="22"/>
      <name val="ＭＳ Ｐゴシック"/>
      <family val="3"/>
    </font>
  </fonts>
  <fills count="3">
    <fill>
      <patternFill/>
    </fill>
    <fill>
      <patternFill patternType="gray125"/>
    </fill>
    <fill>
      <patternFill patternType="solid">
        <fgColor indexed="43"/>
        <bgColor indexed="64"/>
      </patternFill>
    </fill>
  </fills>
  <borders count="14">
    <border>
      <left/>
      <right/>
      <top/>
      <bottom/>
      <diagonal/>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
    <xf numFmtId="0" fontId="0" fillId="0" borderId="0" xfId="0"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38" fontId="2" fillId="2" borderId="5" xfId="16" applyFont="1" applyFill="1" applyBorder="1" applyAlignment="1">
      <alignment vertical="center"/>
    </xf>
    <xf numFmtId="38" fontId="2" fillId="0" borderId="0" xfId="16" applyFont="1" applyAlignment="1">
      <alignment vertical="center"/>
    </xf>
    <xf numFmtId="38" fontId="2" fillId="0" borderId="6" xfId="16" applyFont="1" applyFill="1" applyBorder="1" applyAlignment="1">
      <alignment vertical="center"/>
    </xf>
    <xf numFmtId="38" fontId="2" fillId="2" borderId="6" xfId="16" applyFont="1" applyFill="1" applyBorder="1" applyAlignment="1">
      <alignment vertical="center"/>
    </xf>
    <xf numFmtId="38" fontId="2" fillId="0" borderId="6" xfId="16" applyFont="1" applyBorder="1" applyAlignment="1">
      <alignment vertical="center"/>
    </xf>
    <xf numFmtId="0" fontId="2" fillId="0" borderId="7" xfId="0" applyFont="1" applyBorder="1" applyAlignment="1">
      <alignment vertical="center"/>
    </xf>
    <xf numFmtId="38" fontId="2" fillId="2" borderId="8" xfId="16" applyFont="1" applyFill="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38" fontId="2" fillId="2" borderId="11" xfId="16" applyFont="1" applyFill="1" applyBorder="1" applyAlignment="1">
      <alignment vertical="center"/>
    </xf>
    <xf numFmtId="0" fontId="2" fillId="0" borderId="12" xfId="0" applyFont="1" applyBorder="1" applyAlignment="1">
      <alignment vertical="center"/>
    </xf>
    <xf numFmtId="0" fontId="0" fillId="0" borderId="0" xfId="0" applyAlignment="1">
      <alignment horizontal="right" vertical="center"/>
    </xf>
    <xf numFmtId="0" fontId="2" fillId="0" borderId="0" xfId="0" applyFont="1" applyAlignment="1">
      <alignment horizontal="right" vertical="center"/>
    </xf>
    <xf numFmtId="0" fontId="2" fillId="0" borderId="8" xfId="0" applyFont="1" applyBorder="1" applyAlignment="1">
      <alignment vertical="center"/>
    </xf>
    <xf numFmtId="0" fontId="2" fillId="0" borderId="11"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38" fontId="2" fillId="0" borderId="0" xfId="0" applyNumberFormat="1" applyFont="1" applyFill="1" applyBorder="1" applyAlignment="1">
      <alignment vertical="center"/>
    </xf>
    <xf numFmtId="38" fontId="2" fillId="0" borderId="4" xfId="0" applyNumberFormat="1" applyFont="1" applyBorder="1" applyAlignment="1">
      <alignment horizontal="right" vertical="center"/>
    </xf>
    <xf numFmtId="0" fontId="2" fillId="0" borderId="3" xfId="0" applyFont="1" applyBorder="1" applyAlignment="1">
      <alignment horizontal="right" vertical="center"/>
    </xf>
    <xf numFmtId="0" fontId="3" fillId="0" borderId="0" xfId="0" applyFont="1" applyAlignment="1">
      <alignment horizontal="center" vertical="center"/>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38" fontId="2" fillId="0" borderId="4" xfId="0" applyNumberFormat="1" applyFont="1" applyFill="1" applyBorder="1" applyAlignment="1">
      <alignment horizontal="right" vertical="center"/>
    </xf>
    <xf numFmtId="38" fontId="2" fillId="0" borderId="13" xfId="0" applyNumberFormat="1" applyFont="1" applyFill="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xdr:row>
      <xdr:rowOff>0</xdr:rowOff>
    </xdr:from>
    <xdr:to>
      <xdr:col>8</xdr:col>
      <xdr:colOff>133350</xdr:colOff>
      <xdr:row>4</xdr:row>
      <xdr:rowOff>276225</xdr:rowOff>
    </xdr:to>
    <xdr:sp>
      <xdr:nvSpPr>
        <xdr:cNvPr id="1" name="AutoShape 1"/>
        <xdr:cNvSpPr>
          <a:spLocks/>
        </xdr:cNvSpPr>
      </xdr:nvSpPr>
      <xdr:spPr>
        <a:xfrm>
          <a:off x="5715000" y="647700"/>
          <a:ext cx="133350" cy="8477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5</xdr:row>
      <xdr:rowOff>9525</xdr:rowOff>
    </xdr:from>
    <xdr:to>
      <xdr:col>8</xdr:col>
      <xdr:colOff>142875</xdr:colOff>
      <xdr:row>6</xdr:row>
      <xdr:rowOff>0</xdr:rowOff>
    </xdr:to>
    <xdr:sp>
      <xdr:nvSpPr>
        <xdr:cNvPr id="2" name="AutoShape 2"/>
        <xdr:cNvSpPr>
          <a:spLocks/>
        </xdr:cNvSpPr>
      </xdr:nvSpPr>
      <xdr:spPr>
        <a:xfrm>
          <a:off x="5724525" y="1514475"/>
          <a:ext cx="133350"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12</xdr:row>
      <xdr:rowOff>133350</xdr:rowOff>
    </xdr:from>
    <xdr:to>
      <xdr:col>8</xdr:col>
      <xdr:colOff>9525</xdr:colOff>
      <xdr:row>16</xdr:row>
      <xdr:rowOff>95250</xdr:rowOff>
    </xdr:to>
    <xdr:sp>
      <xdr:nvSpPr>
        <xdr:cNvPr id="3" name="AutoShape 3"/>
        <xdr:cNvSpPr>
          <a:spLocks/>
        </xdr:cNvSpPr>
      </xdr:nvSpPr>
      <xdr:spPr>
        <a:xfrm>
          <a:off x="95250" y="3981450"/>
          <a:ext cx="5629275" cy="733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11</xdr:row>
      <xdr:rowOff>0</xdr:rowOff>
    </xdr:from>
    <xdr:to>
      <xdr:col>8</xdr:col>
      <xdr:colOff>285750</xdr:colOff>
      <xdr:row>16</xdr:row>
      <xdr:rowOff>104775</xdr:rowOff>
    </xdr:to>
    <xdr:sp>
      <xdr:nvSpPr>
        <xdr:cNvPr id="4" name="AutoShape 4"/>
        <xdr:cNvSpPr>
          <a:spLocks/>
        </xdr:cNvSpPr>
      </xdr:nvSpPr>
      <xdr:spPr>
        <a:xfrm>
          <a:off x="5867400" y="3552825"/>
          <a:ext cx="133350" cy="11715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2</xdr:row>
      <xdr:rowOff>190500</xdr:rowOff>
    </xdr:from>
    <xdr:to>
      <xdr:col>9</xdr:col>
      <xdr:colOff>1104900</xdr:colOff>
      <xdr:row>4</xdr:row>
      <xdr:rowOff>38100</xdr:rowOff>
    </xdr:to>
    <xdr:sp>
      <xdr:nvSpPr>
        <xdr:cNvPr id="5" name="TextBox 5"/>
        <xdr:cNvSpPr txBox="1">
          <a:spLocks noChangeArrowheads="1"/>
        </xdr:cNvSpPr>
      </xdr:nvSpPr>
      <xdr:spPr>
        <a:xfrm>
          <a:off x="5867400" y="838200"/>
          <a:ext cx="2514600"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確定申告書、源泉徴収票より収入金額、総所得金額、控除額を入力してください。</a:t>
          </a:r>
        </a:p>
      </xdr:txBody>
    </xdr:sp>
    <xdr:clientData/>
  </xdr:twoCellAnchor>
  <xdr:twoCellAnchor>
    <xdr:from>
      <xdr:col>8</xdr:col>
      <xdr:colOff>161925</xdr:colOff>
      <xdr:row>4</xdr:row>
      <xdr:rowOff>180975</xdr:rowOff>
    </xdr:from>
    <xdr:to>
      <xdr:col>9</xdr:col>
      <xdr:colOff>1190625</xdr:colOff>
      <xdr:row>6</xdr:row>
      <xdr:rowOff>9525</xdr:rowOff>
    </xdr:to>
    <xdr:sp>
      <xdr:nvSpPr>
        <xdr:cNvPr id="6" name="TextBox 6"/>
        <xdr:cNvSpPr txBox="1">
          <a:spLocks noChangeArrowheads="1"/>
        </xdr:cNvSpPr>
      </xdr:nvSpPr>
      <xdr:spPr>
        <a:xfrm>
          <a:off x="5876925" y="1400175"/>
          <a:ext cx="259080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住民税の納税通知書や税額決定通知書より住民税所得割額を入力してください。</a:t>
          </a:r>
        </a:p>
      </xdr:txBody>
    </xdr:sp>
    <xdr:clientData/>
  </xdr:twoCellAnchor>
  <xdr:twoCellAnchor>
    <xdr:from>
      <xdr:col>8</xdr:col>
      <xdr:colOff>9525</xdr:colOff>
      <xdr:row>7</xdr:row>
      <xdr:rowOff>0</xdr:rowOff>
    </xdr:from>
    <xdr:to>
      <xdr:col>8</xdr:col>
      <xdr:colOff>142875</xdr:colOff>
      <xdr:row>7</xdr:row>
      <xdr:rowOff>476250</xdr:rowOff>
    </xdr:to>
    <xdr:sp>
      <xdr:nvSpPr>
        <xdr:cNvPr id="7" name="AutoShape 7"/>
        <xdr:cNvSpPr>
          <a:spLocks/>
        </xdr:cNvSpPr>
      </xdr:nvSpPr>
      <xdr:spPr>
        <a:xfrm>
          <a:off x="5724525" y="2028825"/>
          <a:ext cx="13335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6</xdr:row>
      <xdr:rowOff>219075</xdr:rowOff>
    </xdr:from>
    <xdr:to>
      <xdr:col>9</xdr:col>
      <xdr:colOff>1323975</xdr:colOff>
      <xdr:row>8</xdr:row>
      <xdr:rowOff>28575</xdr:rowOff>
    </xdr:to>
    <xdr:sp>
      <xdr:nvSpPr>
        <xdr:cNvPr id="8" name="TextBox 8"/>
        <xdr:cNvSpPr txBox="1">
          <a:spLocks noChangeArrowheads="1"/>
        </xdr:cNvSpPr>
      </xdr:nvSpPr>
      <xdr:spPr>
        <a:xfrm>
          <a:off x="5886450" y="2009775"/>
          <a:ext cx="2714625"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左の金額まででしたら２千円を超えた部分の全額が税額から軽減されます。
（左の金額は目安です。）</a:t>
          </a:r>
        </a:p>
      </xdr:txBody>
    </xdr:sp>
    <xdr:clientData/>
  </xdr:twoCellAnchor>
  <xdr:twoCellAnchor>
    <xdr:from>
      <xdr:col>8</xdr:col>
      <xdr:colOff>314325</xdr:colOff>
      <xdr:row>11</xdr:row>
      <xdr:rowOff>47625</xdr:rowOff>
    </xdr:from>
    <xdr:to>
      <xdr:col>9</xdr:col>
      <xdr:colOff>1343025</xdr:colOff>
      <xdr:row>15</xdr:row>
      <xdr:rowOff>161925</xdr:rowOff>
    </xdr:to>
    <xdr:sp>
      <xdr:nvSpPr>
        <xdr:cNvPr id="9" name="TextBox 9"/>
        <xdr:cNvSpPr txBox="1">
          <a:spLocks noChangeArrowheads="1"/>
        </xdr:cNvSpPr>
      </xdr:nvSpPr>
      <xdr:spPr>
        <a:xfrm>
          <a:off x="6029325" y="3600450"/>
          <a:ext cx="2590800" cy="942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所得税と住民税から軽減される金額とその内訳になります。
また、住民税は翌年課税分からの軽減となります。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9"/>
  <sheetViews>
    <sheetView showGridLines="0" tabSelected="1" workbookViewId="0" topLeftCell="A2">
      <selection activeCell="G10" sqref="G10"/>
    </sheetView>
  </sheetViews>
  <sheetFormatPr defaultColWidth="9.00390625" defaultRowHeight="13.5"/>
  <cols>
    <col min="1" max="1" width="1.625" style="0" customWidth="1"/>
    <col min="2" max="2" width="12.875" style="0" customWidth="1"/>
    <col min="3" max="3" width="5.375" style="0" customWidth="1"/>
    <col min="4" max="4" width="12.125" style="0" customWidth="1"/>
    <col min="5" max="5" width="6.375" style="0" customWidth="1"/>
    <col min="6" max="6" width="16.125" style="0" customWidth="1"/>
    <col min="7" max="7" width="16.50390625" style="0" customWidth="1"/>
    <col min="8" max="8" width="4.00390625" style="0" customWidth="1"/>
    <col min="9" max="9" width="20.50390625" style="0" customWidth="1"/>
    <col min="10" max="11" width="25.25390625" style="0" customWidth="1"/>
    <col min="12" max="12" width="9.75390625" style="0" customWidth="1"/>
    <col min="13" max="13" width="8.50390625" style="0" hidden="1" customWidth="1"/>
    <col min="14" max="14" width="8.75390625" style="0" customWidth="1"/>
  </cols>
  <sheetData>
    <row r="1" spans="2:8" ht="25.5">
      <c r="B1" s="26" t="s">
        <v>7</v>
      </c>
      <c r="C1" s="26"/>
      <c r="D1" s="26"/>
      <c r="E1" s="26"/>
      <c r="F1" s="26"/>
      <c r="G1" s="26"/>
      <c r="H1" s="26"/>
    </row>
    <row r="2" ht="25.5" customHeight="1">
      <c r="G2" s="17" t="s">
        <v>8</v>
      </c>
    </row>
    <row r="3" spans="2:13" ht="22.5" customHeight="1">
      <c r="B3" s="11" t="s">
        <v>0</v>
      </c>
      <c r="C3" s="19"/>
      <c r="D3" s="19"/>
      <c r="E3" s="19"/>
      <c r="F3" s="19"/>
      <c r="G3" s="12"/>
      <c r="H3" s="13" t="s">
        <v>3</v>
      </c>
      <c r="M3">
        <f>G4-G5</f>
        <v>0</v>
      </c>
    </row>
    <row r="4" spans="2:13" ht="22.5" customHeight="1">
      <c r="B4" s="14" t="s">
        <v>1</v>
      </c>
      <c r="C4" s="20"/>
      <c r="D4" s="20"/>
      <c r="E4" s="20"/>
      <c r="F4" s="20"/>
      <c r="G4" s="15"/>
      <c r="H4" s="16" t="s">
        <v>3</v>
      </c>
      <c r="M4">
        <f>IF(M3=0,"",IF(M3&lt;=1950000,5,IF(M3&lt;=3300000,10,IF(M3&lt;=6950000,20,IF(M3&lt;=9000000,23,IF(M3&lt;=18000000,33,IF(M3&gt;18000000,40)))))))</f>
      </c>
    </row>
    <row r="5" spans="2:13" ht="22.5" customHeight="1">
      <c r="B5" s="14" t="s">
        <v>11</v>
      </c>
      <c r="C5" s="20"/>
      <c r="D5" s="20"/>
      <c r="E5" s="20"/>
      <c r="F5" s="20"/>
      <c r="G5" s="15"/>
      <c r="H5" s="16" t="s">
        <v>3</v>
      </c>
      <c r="M5">
        <f>IF(G3&gt;0,IF(G8&gt;0,IF(G3*0.3&gt;=G8,(G8-2000)*0.1,(G3*0.3-2000)*0.1),0),0)</f>
        <v>0</v>
      </c>
    </row>
    <row r="6" spans="2:13" ht="22.5" customHeight="1">
      <c r="B6" s="1" t="s">
        <v>2</v>
      </c>
      <c r="C6" s="21"/>
      <c r="D6" s="21"/>
      <c r="E6" s="21"/>
      <c r="F6" s="21"/>
      <c r="G6" s="6"/>
      <c r="H6" s="2" t="s">
        <v>3</v>
      </c>
      <c r="M6">
        <f>IF(M5&gt;0,IF(G6*0.1&gt;=G8,(G8-2000)*((90-M4)/100),G6*0.1),0)</f>
        <v>0</v>
      </c>
    </row>
    <row r="7" spans="2:13" ht="18.75">
      <c r="B7" s="18" t="s">
        <v>9</v>
      </c>
      <c r="C7" s="18"/>
      <c r="D7" s="18"/>
      <c r="E7" s="18"/>
      <c r="F7" s="18"/>
      <c r="G7" s="7">
        <f>M4</f>
      </c>
      <c r="H7" s="3" t="s">
        <v>10</v>
      </c>
      <c r="M7">
        <f>ROUNDDOWN(M8+M9,0)</f>
        <v>0</v>
      </c>
    </row>
    <row r="8" spans="2:13" ht="39" customHeight="1">
      <c r="B8" s="27" t="s">
        <v>17</v>
      </c>
      <c r="C8" s="28"/>
      <c r="D8" s="28"/>
      <c r="E8" s="28"/>
      <c r="F8" s="28"/>
      <c r="G8" s="8">
        <f>IF(G6&gt;0,ROUNDDOWN((G6*0.1)/((90-M4)/100),0)+2000,0)</f>
        <v>0</v>
      </c>
      <c r="H8" s="4" t="s">
        <v>3</v>
      </c>
      <c r="M8">
        <f>M5+M6</f>
        <v>0</v>
      </c>
    </row>
    <row r="9" spans="2:13" ht="15" customHeight="1">
      <c r="B9" s="3"/>
      <c r="C9" s="3"/>
      <c r="D9" s="3"/>
      <c r="E9" s="3"/>
      <c r="F9" s="3"/>
      <c r="G9" s="7"/>
      <c r="H9" s="3"/>
      <c r="M9">
        <f>IF(G3&gt;0,IF(G8&gt;0,IF(G3*0.4&gt;=G8,(G8-2000)*M4/100,(G3*0.4-2000)*M4/100),0),0)</f>
        <v>0</v>
      </c>
    </row>
    <row r="10" spans="2:8" ht="51" customHeight="1">
      <c r="B10" s="27" t="s">
        <v>12</v>
      </c>
      <c r="C10" s="28"/>
      <c r="D10" s="28"/>
      <c r="E10" s="28"/>
      <c r="F10" s="28"/>
      <c r="G10" s="9"/>
      <c r="H10" s="4" t="s">
        <v>3</v>
      </c>
    </row>
    <row r="11" spans="2:13" ht="15" customHeight="1">
      <c r="B11" s="3"/>
      <c r="C11" s="3"/>
      <c r="D11" s="3"/>
      <c r="E11" s="3"/>
      <c r="F11" s="3"/>
      <c r="G11" s="7"/>
      <c r="H11" s="3"/>
      <c r="M11">
        <f>IF(G10&gt;=2000,G10-2000,0)</f>
        <v>0</v>
      </c>
    </row>
    <row r="12" spans="2:13" ht="23.25" customHeight="1">
      <c r="B12" s="5" t="s">
        <v>4</v>
      </c>
      <c r="C12" s="22"/>
      <c r="D12" s="22"/>
      <c r="E12" s="22"/>
      <c r="F12" s="22"/>
      <c r="G12" s="10">
        <f>ROUNDDOWN(G14+G16,0)</f>
        <v>0</v>
      </c>
      <c r="H12" s="4" t="s">
        <v>3</v>
      </c>
      <c r="M12">
        <f>IF(G3&gt;0,IF(G10&gt;0,IF(G3*0.3&gt;=G10,(G10-2000)*0.1,(G3*0.3-2000)*0.1),0),0)</f>
        <v>0</v>
      </c>
    </row>
    <row r="13" spans="2:13" ht="12" customHeight="1">
      <c r="B13" s="3"/>
      <c r="C13" s="3"/>
      <c r="D13" s="3"/>
      <c r="E13" s="3"/>
      <c r="F13" s="3"/>
      <c r="G13" s="7"/>
      <c r="H13" s="3"/>
      <c r="M13">
        <f>IF(M12&gt;0,IF(G6*0.1&gt;=G10-2000-G16-M12,(G10-2000)*((90-M4)/100),G6*0.1),0)</f>
        <v>0</v>
      </c>
    </row>
    <row r="14" spans="2:8" ht="18.75">
      <c r="B14" s="3" t="s">
        <v>5</v>
      </c>
      <c r="C14" s="3"/>
      <c r="D14" s="3"/>
      <c r="E14" s="3"/>
      <c r="F14" s="3"/>
      <c r="G14" s="7">
        <f>M12+M13</f>
        <v>0</v>
      </c>
      <c r="H14" s="3" t="s">
        <v>3</v>
      </c>
    </row>
    <row r="15" spans="2:8" ht="11.25" customHeight="1">
      <c r="B15" s="3"/>
      <c r="C15" s="3"/>
      <c r="D15" s="3"/>
      <c r="E15" s="3"/>
      <c r="F15" s="3"/>
      <c r="G15" s="7"/>
      <c r="H15" s="3"/>
    </row>
    <row r="16" spans="2:8" ht="18.75">
      <c r="B16" s="3" t="s">
        <v>6</v>
      </c>
      <c r="C16" s="3"/>
      <c r="D16" s="3"/>
      <c r="E16" s="3"/>
      <c r="F16" s="3"/>
      <c r="G16" s="7">
        <f>IF(G3&gt;0,IF(G10&gt;0,IF(G3*0.4&gt;=G10,(G10-2000)*M4/100,(G3*0.4-2000)*M4/100),0),0)</f>
        <v>0</v>
      </c>
      <c r="H16" s="3" t="s">
        <v>3</v>
      </c>
    </row>
    <row r="17" spans="2:8" ht="18.75">
      <c r="B17" s="3"/>
      <c r="C17" s="3"/>
      <c r="D17" s="3"/>
      <c r="E17" s="3"/>
      <c r="F17" s="3"/>
      <c r="G17" s="3"/>
      <c r="H17" s="3"/>
    </row>
    <row r="18" spans="2:5" ht="18.75">
      <c r="B18" s="3" t="s">
        <v>13</v>
      </c>
      <c r="C18" s="29">
        <f>G10</f>
        <v>0</v>
      </c>
      <c r="D18" s="30"/>
      <c r="E18" s="3" t="s">
        <v>14</v>
      </c>
    </row>
    <row r="19" spans="2:6" s="3" customFormat="1" ht="18.75">
      <c r="B19" s="23" t="s">
        <v>15</v>
      </c>
      <c r="D19" s="24">
        <f>G10-G12</f>
        <v>0</v>
      </c>
      <c r="E19" s="25"/>
      <c r="F19" s="3" t="s">
        <v>16</v>
      </c>
    </row>
  </sheetData>
  <sheetProtection/>
  <protectedRanges>
    <protectedRange sqref="G3:G6 G10" name="範囲1"/>
  </protectedRanges>
  <mergeCells count="5">
    <mergeCell ref="D19:E19"/>
    <mergeCell ref="B1:H1"/>
    <mergeCell ref="B8:F8"/>
    <mergeCell ref="B10:F10"/>
    <mergeCell ref="C18:D18"/>
  </mergeCells>
  <printOptions/>
  <pageMargins left="0.75" right="0.75" top="1" bottom="1" header="0.512"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熱海市役所</dc:creator>
  <cp:keywords/>
  <dc:description/>
  <cp:lastModifiedBy>AT2121</cp:lastModifiedBy>
  <cp:lastPrinted>2008-11-25T07:41:35Z</cp:lastPrinted>
  <dcterms:created xsi:type="dcterms:W3CDTF">2008-08-26T00:00:12Z</dcterms:created>
  <dcterms:modified xsi:type="dcterms:W3CDTF">2012-01-04T00:23:29Z</dcterms:modified>
  <cp:category/>
  <cp:version/>
  <cp:contentType/>
  <cp:contentStatus/>
</cp:coreProperties>
</file>